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OBEC\OBECNÍ ÚŘAD\Rozpočet\2022\"/>
    </mc:Choice>
  </mc:AlternateContent>
  <xr:revisionPtr revIDLastSave="0" documentId="13_ncr:1_{59B06F9F-7594-43AC-8E71-B7B1435585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ozpočet 2022" sheetId="4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3" i="4" l="1"/>
  <c r="G111" i="4"/>
  <c r="G103" i="4"/>
  <c r="G99" i="4"/>
  <c r="G95" i="4"/>
  <c r="H95" i="4"/>
  <c r="G74" i="4"/>
  <c r="G50" i="4"/>
  <c r="G45" i="4"/>
  <c r="G36" i="4"/>
  <c r="G32" i="4"/>
  <c r="G52" i="4" s="1"/>
  <c r="G116" i="4" s="1"/>
  <c r="G28" i="4"/>
  <c r="G24" i="4"/>
  <c r="G20" i="4"/>
  <c r="I111" i="4" l="1"/>
  <c r="I107" i="4"/>
  <c r="I103" i="4"/>
  <c r="I99" i="4"/>
  <c r="I95" i="4"/>
  <c r="I74" i="4"/>
  <c r="I50" i="4"/>
  <c r="I45" i="4"/>
  <c r="I32" i="4"/>
  <c r="I36" i="4"/>
  <c r="I28" i="4"/>
  <c r="I24" i="4"/>
  <c r="I20" i="4"/>
  <c r="I52" i="4" l="1"/>
  <c r="I113" i="4"/>
  <c r="I116" i="4" s="1"/>
  <c r="F113" i="4"/>
  <c r="F36" i="4"/>
  <c r="F32" i="4"/>
  <c r="F28" i="4"/>
  <c r="F24" i="4"/>
  <c r="H111" i="4"/>
  <c r="H107" i="4"/>
  <c r="H103" i="4"/>
  <c r="H99" i="4"/>
  <c r="H74" i="4"/>
  <c r="H50" i="4"/>
  <c r="H45" i="4"/>
  <c r="H36" i="4"/>
  <c r="H32" i="4"/>
  <c r="H28" i="4"/>
  <c r="H24" i="4"/>
  <c r="H20" i="4"/>
  <c r="F52" i="4" l="1"/>
  <c r="F116" i="4"/>
  <c r="H113" i="4"/>
  <c r="H52" i="4"/>
  <c r="E111" i="4"/>
  <c r="E107" i="4"/>
  <c r="E103" i="4"/>
  <c r="E99" i="4"/>
  <c r="E95" i="4"/>
  <c r="E78" i="4"/>
  <c r="E74" i="4"/>
  <c r="E50" i="4"/>
  <c r="E45" i="4"/>
  <c r="E40" i="4"/>
  <c r="E36" i="4"/>
  <c r="E32" i="4"/>
  <c r="E28" i="4"/>
  <c r="E24" i="4"/>
  <c r="E20" i="4"/>
  <c r="H116" i="4" l="1"/>
  <c r="E52" i="4"/>
  <c r="E113" i="4"/>
  <c r="E116" i="4" l="1"/>
  <c r="D111" i="4"/>
  <c r="D107" i="4"/>
  <c r="D103" i="4"/>
  <c r="D99" i="4"/>
  <c r="D95" i="4"/>
  <c r="D74" i="4"/>
  <c r="D50" i="4"/>
  <c r="D45" i="4"/>
  <c r="D40" i="4"/>
  <c r="D36" i="4"/>
  <c r="D28" i="4"/>
  <c r="D24" i="4"/>
  <c r="D20" i="4"/>
  <c r="D52" i="4" l="1"/>
  <c r="D113" i="4"/>
  <c r="D116" i="4" l="1"/>
</calcChain>
</file>

<file path=xl/sharedStrings.xml><?xml version="1.0" encoding="utf-8"?>
<sst xmlns="http://schemas.openxmlformats.org/spreadsheetml/2006/main" count="148" uniqueCount="121">
  <si>
    <t>Rozpočtové výdaje celkem:</t>
  </si>
  <si>
    <t>Celkem za 6409:</t>
  </si>
  <si>
    <t>Neinvestiční transfery občanským sdružením</t>
  </si>
  <si>
    <t>Ostatní činnosti j.n.</t>
  </si>
  <si>
    <t>Celkem za 6399:</t>
  </si>
  <si>
    <t>Platby daní a poplatků státnímu rozpočtu</t>
  </si>
  <si>
    <t>Ostatní finanční operace</t>
  </si>
  <si>
    <t>Celkem za 6171:</t>
  </si>
  <si>
    <t>Neinvestiční transfery obcím</t>
  </si>
  <si>
    <t>Pohoštění</t>
  </si>
  <si>
    <t>Cestovné (tuzemské i zahraniční)</t>
  </si>
  <si>
    <t>Opravy a udržování</t>
  </si>
  <si>
    <t>Nákup ostatních služeb</t>
  </si>
  <si>
    <t>Služby peněžních ústavů</t>
  </si>
  <si>
    <t>Služby telekomunikací a radiokomunikací</t>
  </si>
  <si>
    <t>Služby pošt</t>
  </si>
  <si>
    <t>Elektrická energie</t>
  </si>
  <si>
    <t>Nákup materiálu j.n.</t>
  </si>
  <si>
    <t>Drobný hmotný dlouhodobý majetek</t>
  </si>
  <si>
    <t>Knihy, učební pomůcky a tisk</t>
  </si>
  <si>
    <t>Ostatní osobní výdaje</t>
  </si>
  <si>
    <t>Činnost místní správy</t>
  </si>
  <si>
    <t>Celkem za 6112:</t>
  </si>
  <si>
    <t>Povinné poj.na veřejné zdravotní pojištění</t>
  </si>
  <si>
    <t>Odměny členů zastupitelstva obcí a krajů</t>
  </si>
  <si>
    <t>Zastupitelstva obcí</t>
  </si>
  <si>
    <t>Požární ochrana - dobrovolná část</t>
  </si>
  <si>
    <t>Péče o vzhled obcí a veřejnou zeleň</t>
  </si>
  <si>
    <t>Sběr a svoz komunálních odpadů</t>
  </si>
  <si>
    <t>Veřejné osvětlení</t>
  </si>
  <si>
    <t>Ostatní záležitosti kultury, církví a sděl.prostř.</t>
  </si>
  <si>
    <t>Ostatní záležitosti kultury</t>
  </si>
  <si>
    <t>Odvádění a čištění odpadních vod a nakl.s kaly</t>
  </si>
  <si>
    <t>Silnice</t>
  </si>
  <si>
    <t>Rybářství</t>
  </si>
  <si>
    <t>Pěstební činnost</t>
  </si>
  <si>
    <t>Text</t>
  </si>
  <si>
    <t>Položka</t>
  </si>
  <si>
    <t>Paragraf</t>
  </si>
  <si>
    <t>II. Rozpočtové výdaje</t>
  </si>
  <si>
    <t>Rozpočtové příjmy celkem:</t>
  </si>
  <si>
    <t>Celkem za 6310:</t>
  </si>
  <si>
    <t>Příjmy z úroků (část)</t>
  </si>
  <si>
    <t>Obecné příjmy a výdaje z finančních operací</t>
  </si>
  <si>
    <t>Přijmy z pronájmu ost. nemovit. a jejich částí</t>
  </si>
  <si>
    <t>Celkem za 3725:</t>
  </si>
  <si>
    <t>Příjmy z poskytování služeb a výrobků</t>
  </si>
  <si>
    <t>Využívání a zneškodňování komun.odpadů</t>
  </si>
  <si>
    <t>Celkem za 3722:</t>
  </si>
  <si>
    <t>Celkem za 2212:</t>
  </si>
  <si>
    <t>Přijaté nekapitálové příspěvky a náhrady</t>
  </si>
  <si>
    <t>Celkem za 1031:</t>
  </si>
  <si>
    <t>Celkem za 0000:</t>
  </si>
  <si>
    <t>Neinv.př.transfery ze SR v rámci souhr.dot.vztahu</t>
  </si>
  <si>
    <t>0000</t>
  </si>
  <si>
    <t>Daň z nemovitostí</t>
  </si>
  <si>
    <t>Poplatek z ubytovací kapacity</t>
  </si>
  <si>
    <t>Poplatek ze psů</t>
  </si>
  <si>
    <t>Daň z přidané hodnoty</t>
  </si>
  <si>
    <t>Daň z příjmů právnických osob za obce</t>
  </si>
  <si>
    <t>Daň z příjmů právnických osob</t>
  </si>
  <si>
    <t>Daň z příjmů fyzických osob z kapit. výnosů</t>
  </si>
  <si>
    <t>Daň z příjmů fyzických osob ze SVČ</t>
  </si>
  <si>
    <t>Daň z příjmů fyzických osob ze záv.čin. a fun.pož.</t>
  </si>
  <si>
    <t>I. Rozpočtové příjmy</t>
  </si>
  <si>
    <t>Příjmy z pronájmu pozemků</t>
  </si>
  <si>
    <t>Popis</t>
  </si>
  <si>
    <t>těžba dřeva</t>
  </si>
  <si>
    <t>za vytříděný odpad</t>
  </si>
  <si>
    <t>les</t>
  </si>
  <si>
    <t>daň z příjmu obce</t>
  </si>
  <si>
    <t>III. Financování</t>
  </si>
  <si>
    <t>Změna stavu krátkodobých prostředků na bankovních účtech</t>
  </si>
  <si>
    <t>Komunální služby a územní rozvoj j.n.</t>
  </si>
  <si>
    <t>Odvod loterií a podobných her kromě výh. hrac. př.</t>
  </si>
  <si>
    <t>6310</t>
  </si>
  <si>
    <t>2329</t>
  </si>
  <si>
    <t>Ostatní nedaňové příjmy jinde nezařazené</t>
  </si>
  <si>
    <t>Pojištění funkčně nespecifikované</t>
  </si>
  <si>
    <t>6320</t>
  </si>
  <si>
    <t>5163</t>
  </si>
  <si>
    <t>Celkem za 6320:</t>
  </si>
  <si>
    <t>Finanční vypořádání minulých let</t>
  </si>
  <si>
    <t>6402</t>
  </si>
  <si>
    <t>5366</t>
  </si>
  <si>
    <t>Výdaje finan. vypoř. min. let mezi krajem a obcemi</t>
  </si>
  <si>
    <t>Celkem za 6402:</t>
  </si>
  <si>
    <t>příjmy z popl. za odpady</t>
  </si>
  <si>
    <t>příspěvek společnosti IVET</t>
  </si>
  <si>
    <t>příjmy od Vodárenského sdružení</t>
  </si>
  <si>
    <t>příjmy z úroků (účet ČNB)</t>
  </si>
  <si>
    <t>příjmy z úroků (účty KB)</t>
  </si>
  <si>
    <t>násada do rybníka</t>
  </si>
  <si>
    <t>vedení kronika</t>
  </si>
  <si>
    <t>MDŽ, dětský den, ukončení léta, důchodce</t>
  </si>
  <si>
    <t>výdaje na vývoz popelnic a sběrný dvůr</t>
  </si>
  <si>
    <t>vedení účetnictví, administativa, archivace</t>
  </si>
  <si>
    <t>v budově OÚ, hasičské zbrojnice</t>
  </si>
  <si>
    <t>řešení případných přestupkových řízení</t>
  </si>
  <si>
    <t>pojištění obce - odpovědnost + majetek</t>
  </si>
  <si>
    <t>příspěvky sdružení Bechyňsko, Toulava, SMO</t>
  </si>
  <si>
    <t>Poplatek za provoz, shrom.,.. a odstr. kom. odpadu</t>
  </si>
  <si>
    <t>Studená voda</t>
  </si>
  <si>
    <t>oprava budovy OÚ, ostatní výdaje</t>
  </si>
  <si>
    <t>Obec Haškovcova Lhota, Haškovcova Lhota čp. 5, 391 65</t>
  </si>
  <si>
    <t xml:space="preserve">Neinv.př.transfery ze všeobecné pokl. Správy SR </t>
  </si>
  <si>
    <t>Pitná voda</t>
  </si>
  <si>
    <t>Příjmy z pronájmu ost. Nem.věcí a jejich částí</t>
  </si>
  <si>
    <t>Celkem za 2310:</t>
  </si>
  <si>
    <t>Celkem za 6117:</t>
  </si>
  <si>
    <t>dotace na provoz zvýšená o 5 %</t>
  </si>
  <si>
    <t>Vodárenský majetek- vodovod</t>
  </si>
  <si>
    <t>Oprava vodovodního přivaděče DN400</t>
  </si>
  <si>
    <t>Očekávané plnění</t>
  </si>
  <si>
    <t>poplatky za odpady+popelnice</t>
  </si>
  <si>
    <t>Skutečnost</t>
  </si>
  <si>
    <t>Volby do OZ</t>
  </si>
  <si>
    <t>vrácení dotací za rok 2021 - volby do PS</t>
  </si>
  <si>
    <t xml:space="preserve">příjmy z pronájmu </t>
  </si>
  <si>
    <t>ROZPOČET PRO ROK 2022</t>
  </si>
  <si>
    <t>Schválený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</si>
</sst>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5"/>
      <name val="Calibri"/>
      <family val="2"/>
      <charset val="238"/>
    </font>
    <font>
      <b/>
      <i/>
      <sz val="12"/>
      <color theme="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 applyAlignment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1" xfId="1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5" fontId="2" fillId="0" borderId="2" xfId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5" fontId="3" fillId="0" borderId="0" xfId="1" applyNumberFormat="1" applyFont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3" fillId="2" borderId="5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165" fontId="3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/>
    </xf>
    <xf numFmtId="165" fontId="3" fillId="0" borderId="3" xfId="1" applyNumberFormat="1" applyFont="1" applyBorder="1" applyAlignment="1">
      <alignment horizontal="right" vertical="top"/>
    </xf>
    <xf numFmtId="14" fontId="6" fillId="0" borderId="0" xfId="0" applyNumberFormat="1" applyFont="1" applyAlignment="1">
      <alignment horizontal="left" vertical="top"/>
    </xf>
    <xf numFmtId="165" fontId="2" fillId="0" borderId="0" xfId="1" applyNumberFormat="1" applyFont="1" applyFill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4" xfId="1" applyNumberFormat="1" applyFont="1" applyFill="1" applyBorder="1" applyAlignment="1">
      <alignment vertical="top"/>
    </xf>
    <xf numFmtId="165" fontId="3" fillId="0" borderId="0" xfId="1" applyNumberFormat="1" applyFont="1" applyFill="1" applyAlignment="1">
      <alignment horizontal="center" vertical="top"/>
    </xf>
    <xf numFmtId="165" fontId="3" fillId="0" borderId="5" xfId="1" applyNumberFormat="1" applyFont="1" applyFill="1" applyBorder="1" applyAlignment="1">
      <alignment horizontal="left" vertical="top"/>
    </xf>
    <xf numFmtId="165" fontId="2" fillId="0" borderId="6" xfId="1" applyNumberFormat="1" applyFont="1" applyFill="1" applyBorder="1" applyAlignment="1">
      <alignment vertical="top"/>
    </xf>
    <xf numFmtId="165" fontId="2" fillId="0" borderId="3" xfId="1" applyNumberFormat="1" applyFont="1" applyFill="1" applyBorder="1" applyAlignment="1">
      <alignment horizontal="right" vertical="top"/>
    </xf>
    <xf numFmtId="165" fontId="2" fillId="0" borderId="6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Alignment="1">
      <alignment horizontal="right" vertical="top"/>
    </xf>
    <xf numFmtId="165" fontId="2" fillId="0" borderId="7" xfId="1" applyNumberFormat="1" applyFont="1" applyFill="1" applyBorder="1" applyAlignment="1">
      <alignment vertical="top"/>
    </xf>
    <xf numFmtId="165" fontId="2" fillId="0" borderId="0" xfId="1" applyNumberFormat="1" applyFont="1" applyFill="1" applyAlignment="1">
      <alignment horizontal="left" vertical="top"/>
    </xf>
    <xf numFmtId="165" fontId="3" fillId="0" borderId="0" xfId="1" applyNumberFormat="1" applyFont="1" applyFill="1" applyAlignment="1">
      <alignment vertical="top"/>
    </xf>
    <xf numFmtId="0" fontId="3" fillId="0" borderId="0" xfId="1" applyNumberFormat="1" applyFont="1" applyFill="1" applyBorder="1" applyAlignment="1">
      <alignment horizontal="center" vertical="top"/>
    </xf>
    <xf numFmtId="165" fontId="2" fillId="0" borderId="2" xfId="1" applyNumberFormat="1" applyFont="1" applyFill="1" applyBorder="1" applyAlignment="1">
      <alignment horizontal="center" vertical="top"/>
    </xf>
    <xf numFmtId="165" fontId="2" fillId="0" borderId="5" xfId="1" applyNumberFormat="1" applyFont="1" applyFill="1" applyBorder="1" applyAlignment="1">
      <alignment horizontal="right" vertical="top"/>
    </xf>
    <xf numFmtId="165" fontId="2" fillId="0" borderId="7" xfId="1" applyNumberFormat="1" applyFont="1" applyFill="1" applyBorder="1" applyAlignment="1">
      <alignment horizontal="right" vertical="top"/>
    </xf>
    <xf numFmtId="0" fontId="3" fillId="0" borderId="1" xfId="1" applyNumberFormat="1" applyFont="1" applyFill="1" applyBorder="1" applyAlignment="1">
      <alignment horizontal="center" vertical="top"/>
    </xf>
    <xf numFmtId="165" fontId="3" fillId="0" borderId="0" xfId="1" applyNumberFormat="1" applyFont="1" applyFill="1" applyAlignment="1">
      <alignment horizontal="right" vertical="top"/>
    </xf>
    <xf numFmtId="165" fontId="3" fillId="0" borderId="3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Border="1" applyAlignment="1">
      <alignment vertical="top"/>
    </xf>
    <xf numFmtId="165" fontId="2" fillId="0" borderId="0" xfId="1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164" fontId="2" fillId="0" borderId="0" xfId="1" applyFont="1" applyFill="1" applyAlignment="1">
      <alignment vertical="top"/>
    </xf>
    <xf numFmtId="164" fontId="3" fillId="0" borderId="0" xfId="1" applyFont="1" applyFill="1" applyAlignment="1">
      <alignment vertical="top"/>
    </xf>
    <xf numFmtId="164" fontId="2" fillId="0" borderId="6" xfId="1" applyFont="1" applyFill="1" applyBorder="1" applyAlignment="1">
      <alignment vertical="top"/>
    </xf>
    <xf numFmtId="165" fontId="2" fillId="0" borderId="4" xfId="1" applyNumberFormat="1" applyFont="1" applyFill="1" applyBorder="1" applyAlignment="1">
      <alignment horizontal="right" vertical="top"/>
    </xf>
    <xf numFmtId="164" fontId="2" fillId="0" borderId="5" xfId="1" applyFont="1" applyFill="1" applyBorder="1" applyAlignment="1">
      <alignment vertical="top"/>
    </xf>
    <xf numFmtId="164" fontId="2" fillId="0" borderId="3" xfId="1" applyFont="1" applyFill="1" applyBorder="1" applyAlignment="1">
      <alignment vertical="top"/>
    </xf>
    <xf numFmtId="164" fontId="2" fillId="0" borderId="8" xfId="1" applyFont="1" applyFill="1" applyBorder="1" applyAlignment="1">
      <alignment vertical="top"/>
    </xf>
    <xf numFmtId="164" fontId="2" fillId="0" borderId="4" xfId="1" applyFont="1" applyFill="1" applyBorder="1" applyAlignment="1">
      <alignment vertical="top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164" fontId="2" fillId="0" borderId="0" xfId="1" applyFont="1" applyFill="1" applyBorder="1" applyAlignment="1">
      <alignment vertical="top"/>
    </xf>
    <xf numFmtId="164" fontId="3" fillId="0" borderId="0" xfId="1" applyNumberFormat="1" applyFont="1" applyFill="1" applyAlignment="1">
      <alignment horizontal="center" vertical="top"/>
    </xf>
    <xf numFmtId="164" fontId="2" fillId="0" borderId="0" xfId="1" applyNumberFormat="1" applyFont="1" applyFill="1" applyAlignment="1">
      <alignment vertical="top"/>
    </xf>
    <xf numFmtId="164" fontId="2" fillId="0" borderId="3" xfId="1" applyNumberFormat="1" applyFont="1" applyFill="1" applyBorder="1" applyAlignment="1">
      <alignment vertical="top"/>
    </xf>
    <xf numFmtId="164" fontId="2" fillId="0" borderId="6" xfId="1" applyNumberFormat="1" applyFont="1" applyFill="1" applyBorder="1" applyAlignment="1">
      <alignment horizontal="right" vertical="top"/>
    </xf>
    <xf numFmtId="164" fontId="2" fillId="0" borderId="0" xfId="1" applyNumberFormat="1" applyFont="1" applyFill="1" applyAlignment="1">
      <alignment horizontal="right" vertical="top"/>
    </xf>
    <xf numFmtId="164" fontId="2" fillId="0" borderId="0" xfId="1" applyNumberFormat="1" applyFont="1" applyFill="1" applyAlignment="1">
      <alignment horizontal="left" vertical="top"/>
    </xf>
    <xf numFmtId="164" fontId="2" fillId="0" borderId="7" xfId="1" applyNumberFormat="1" applyFont="1" applyFill="1" applyBorder="1" applyAlignment="1">
      <alignment vertical="top"/>
    </xf>
    <xf numFmtId="164" fontId="3" fillId="0" borderId="0" xfId="1" applyNumberFormat="1" applyFont="1" applyFill="1" applyAlignment="1">
      <alignment vertical="top"/>
    </xf>
    <xf numFmtId="164" fontId="2" fillId="0" borderId="3" xfId="1" applyNumberFormat="1" applyFont="1" applyFill="1" applyBorder="1" applyAlignment="1">
      <alignment horizontal="right" vertical="top"/>
    </xf>
    <xf numFmtId="164" fontId="2" fillId="0" borderId="7" xfId="1" applyNumberFormat="1" applyFont="1" applyFill="1" applyBorder="1" applyAlignment="1">
      <alignment horizontal="right" vertical="top"/>
    </xf>
    <xf numFmtId="164" fontId="3" fillId="0" borderId="0" xfId="1" applyNumberFormat="1" applyFont="1" applyFill="1" applyAlignment="1">
      <alignment horizontal="right" vertical="top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"/>
  <sheetViews>
    <sheetView tabSelected="1" zoomScaleNormal="100" workbookViewId="0">
      <pane ySplit="6" topLeftCell="A7" activePane="bottomLeft" state="frozen"/>
      <selection pane="bottomLeft" activeCell="I7" sqref="I7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43.140625" style="1" customWidth="1"/>
    <col min="4" max="5" width="17.85546875" style="3" hidden="1" customWidth="1"/>
    <col min="6" max="9" width="17.85546875" style="3" customWidth="1"/>
    <col min="10" max="10" width="31" style="2" customWidth="1"/>
    <col min="11" max="11" width="28.85546875" style="1" customWidth="1"/>
    <col min="12" max="16384" width="9" style="1"/>
  </cols>
  <sheetData>
    <row r="1" spans="1:12" ht="23.25" x14ac:dyDescent="0.25">
      <c r="A1" s="83" t="s">
        <v>104</v>
      </c>
      <c r="B1" s="83"/>
      <c r="C1" s="83"/>
      <c r="D1" s="83"/>
      <c r="E1" s="83"/>
      <c r="F1" s="83"/>
      <c r="G1" s="83"/>
      <c r="H1" s="83"/>
      <c r="I1" s="83"/>
      <c r="J1" s="83"/>
    </row>
    <row r="3" spans="1:12" ht="18.75" x14ac:dyDescent="0.25">
      <c r="A3" s="84" t="s">
        <v>119</v>
      </c>
      <c r="B3" s="84"/>
      <c r="C3" s="84"/>
      <c r="D3" s="84"/>
      <c r="E3" s="84"/>
      <c r="F3" s="84"/>
      <c r="G3" s="84"/>
      <c r="H3" s="84"/>
      <c r="I3" s="84"/>
      <c r="J3" s="84"/>
    </row>
    <row r="4" spans="1:12" ht="15.75" thickBot="1" x14ac:dyDescent="0.3"/>
    <row r="5" spans="1:12" ht="15" customHeight="1" x14ac:dyDescent="0.25">
      <c r="A5" s="4" t="s">
        <v>64</v>
      </c>
      <c r="D5" s="66">
        <v>2018</v>
      </c>
      <c r="E5" s="66">
        <v>2019</v>
      </c>
      <c r="F5" s="5">
        <v>2020</v>
      </c>
      <c r="G5" s="5">
        <v>2021</v>
      </c>
      <c r="H5" s="5">
        <v>2021</v>
      </c>
      <c r="I5" s="5">
        <v>2022</v>
      </c>
      <c r="K5" s="49"/>
    </row>
    <row r="6" spans="1:12" ht="15" customHeight="1" x14ac:dyDescent="0.25">
      <c r="A6" s="6" t="s">
        <v>38</v>
      </c>
      <c r="B6" s="6" t="s">
        <v>37</v>
      </c>
      <c r="C6" s="6" t="s">
        <v>36</v>
      </c>
      <c r="D6" s="63" t="s">
        <v>115</v>
      </c>
      <c r="E6" s="63" t="s">
        <v>115</v>
      </c>
      <c r="F6" s="7" t="s">
        <v>115</v>
      </c>
      <c r="G6" s="7" t="s">
        <v>120</v>
      </c>
      <c r="H6" s="63" t="s">
        <v>113</v>
      </c>
      <c r="I6" s="63" t="s">
        <v>120</v>
      </c>
      <c r="L6" s="71"/>
    </row>
    <row r="7" spans="1:12" ht="15.75" customHeight="1" x14ac:dyDescent="0.25">
      <c r="A7" s="8" t="s">
        <v>54</v>
      </c>
      <c r="B7" s="1">
        <v>1111</v>
      </c>
      <c r="C7" s="9" t="s">
        <v>63</v>
      </c>
      <c r="D7" s="50">
        <v>236739</v>
      </c>
      <c r="E7" s="50">
        <v>261026</v>
      </c>
      <c r="F7" s="81">
        <v>250355.66</v>
      </c>
      <c r="G7" s="85">
        <v>270000</v>
      </c>
      <c r="H7" s="50">
        <v>270000</v>
      </c>
      <c r="I7" s="50">
        <v>250000</v>
      </c>
      <c r="K7" s="72"/>
      <c r="L7" s="73"/>
    </row>
    <row r="8" spans="1:12" ht="15" customHeight="1" x14ac:dyDescent="0.25">
      <c r="A8" s="10" t="s">
        <v>54</v>
      </c>
      <c r="B8" s="11">
        <v>1112</v>
      </c>
      <c r="C8" s="11" t="s">
        <v>62</v>
      </c>
      <c r="D8" s="51">
        <v>5536</v>
      </c>
      <c r="E8" s="51">
        <v>7212</v>
      </c>
      <c r="F8" s="80">
        <v>4100</v>
      </c>
      <c r="G8" s="80">
        <v>6500</v>
      </c>
      <c r="H8" s="51">
        <v>6500</v>
      </c>
      <c r="I8" s="69">
        <v>6500</v>
      </c>
      <c r="K8" s="72"/>
      <c r="L8" s="73"/>
    </row>
    <row r="9" spans="1:12" ht="15" customHeight="1" x14ac:dyDescent="0.25">
      <c r="A9" s="10" t="s">
        <v>54</v>
      </c>
      <c r="B9" s="11">
        <v>1113</v>
      </c>
      <c r="C9" s="11" t="s">
        <v>61</v>
      </c>
      <c r="D9" s="51">
        <v>21854</v>
      </c>
      <c r="E9" s="51">
        <v>24319</v>
      </c>
      <c r="F9" s="80">
        <v>25043.24</v>
      </c>
      <c r="G9" s="80">
        <v>21000</v>
      </c>
      <c r="H9" s="51">
        <v>21000</v>
      </c>
      <c r="I9" s="51">
        <v>23000</v>
      </c>
      <c r="J9" s="12"/>
      <c r="K9" s="72"/>
      <c r="L9" s="73"/>
    </row>
    <row r="10" spans="1:12" ht="15" customHeight="1" x14ac:dyDescent="0.25">
      <c r="A10" s="10" t="s">
        <v>54</v>
      </c>
      <c r="B10" s="11">
        <v>1121</v>
      </c>
      <c r="C10" s="11" t="s">
        <v>60</v>
      </c>
      <c r="D10" s="51">
        <v>200569</v>
      </c>
      <c r="E10" s="51">
        <v>226547</v>
      </c>
      <c r="F10" s="80">
        <v>187539.91</v>
      </c>
      <c r="G10" s="80">
        <v>208000</v>
      </c>
      <c r="H10" s="51">
        <v>208000</v>
      </c>
      <c r="I10" s="51">
        <v>215000</v>
      </c>
      <c r="J10" s="12"/>
      <c r="K10" s="72"/>
      <c r="L10" s="73"/>
    </row>
    <row r="11" spans="1:12" ht="15" customHeight="1" x14ac:dyDescent="0.25">
      <c r="A11" s="10" t="s">
        <v>54</v>
      </c>
      <c r="B11" s="11">
        <v>1122</v>
      </c>
      <c r="C11" s="11" t="s">
        <v>59</v>
      </c>
      <c r="D11" s="51">
        <v>0</v>
      </c>
      <c r="E11" s="51">
        <v>0</v>
      </c>
      <c r="F11" s="80"/>
      <c r="G11" s="80">
        <v>10000</v>
      </c>
      <c r="H11" s="51">
        <v>10000</v>
      </c>
      <c r="I11" s="51">
        <v>0</v>
      </c>
      <c r="J11" s="12"/>
      <c r="K11" s="72"/>
      <c r="L11" s="73"/>
    </row>
    <row r="12" spans="1:12" ht="15" customHeight="1" x14ac:dyDescent="0.25">
      <c r="A12" s="10" t="s">
        <v>54</v>
      </c>
      <c r="B12" s="11">
        <v>1211</v>
      </c>
      <c r="C12" s="11" t="s">
        <v>58</v>
      </c>
      <c r="D12" s="51">
        <v>494344</v>
      </c>
      <c r="E12" s="51">
        <v>510087</v>
      </c>
      <c r="F12" s="80">
        <v>513676.08</v>
      </c>
      <c r="G12" s="80">
        <v>450000</v>
      </c>
      <c r="H12" s="51">
        <v>450000</v>
      </c>
      <c r="I12" s="51">
        <v>450000</v>
      </c>
      <c r="J12" s="12"/>
      <c r="K12" s="72"/>
      <c r="L12" s="73"/>
    </row>
    <row r="13" spans="1:12" ht="32.25" customHeight="1" x14ac:dyDescent="0.25">
      <c r="A13" s="10" t="s">
        <v>54</v>
      </c>
      <c r="B13" s="11">
        <v>1340</v>
      </c>
      <c r="C13" s="13" t="s">
        <v>101</v>
      </c>
      <c r="D13" s="51">
        <v>4800</v>
      </c>
      <c r="E13" s="51">
        <v>5570</v>
      </c>
      <c r="F13" s="80">
        <v>1560</v>
      </c>
      <c r="G13" s="80">
        <v>5570</v>
      </c>
      <c r="H13" s="51">
        <v>5570</v>
      </c>
      <c r="I13" s="51">
        <v>20000</v>
      </c>
      <c r="J13" s="14" t="s">
        <v>87</v>
      </c>
      <c r="K13" s="72"/>
      <c r="L13" s="73"/>
    </row>
    <row r="14" spans="1:12" ht="15" customHeight="1" x14ac:dyDescent="0.25">
      <c r="A14" s="10" t="s">
        <v>54</v>
      </c>
      <c r="B14" s="11">
        <v>1341</v>
      </c>
      <c r="C14" s="11" t="s">
        <v>57</v>
      </c>
      <c r="D14" s="51">
        <v>1200</v>
      </c>
      <c r="E14" s="51">
        <v>1123</v>
      </c>
      <c r="F14" s="80">
        <v>1140</v>
      </c>
      <c r="G14" s="80">
        <v>1200</v>
      </c>
      <c r="H14" s="51">
        <v>1200</v>
      </c>
      <c r="I14" s="51">
        <v>1200</v>
      </c>
      <c r="J14" s="12"/>
      <c r="K14" s="72"/>
      <c r="L14" s="73"/>
    </row>
    <row r="15" spans="1:12" ht="15" customHeight="1" x14ac:dyDescent="0.25">
      <c r="A15" s="10" t="s">
        <v>54</v>
      </c>
      <c r="B15" s="11">
        <v>1342</v>
      </c>
      <c r="C15" s="11" t="s">
        <v>56</v>
      </c>
      <c r="D15" s="51">
        <v>11644</v>
      </c>
      <c r="E15" s="51">
        <v>9120</v>
      </c>
      <c r="F15" s="80">
        <v>388</v>
      </c>
      <c r="G15" s="80">
        <v>11000</v>
      </c>
      <c r="H15" s="51">
        <v>11000</v>
      </c>
      <c r="I15" s="51">
        <v>11000</v>
      </c>
      <c r="J15" s="12"/>
      <c r="K15" s="72"/>
      <c r="L15" s="73"/>
    </row>
    <row r="16" spans="1:12" ht="29.25" customHeight="1" x14ac:dyDescent="0.25">
      <c r="A16" s="15" t="s">
        <v>54</v>
      </c>
      <c r="B16" s="13">
        <v>1382</v>
      </c>
      <c r="C16" s="13" t="s">
        <v>74</v>
      </c>
      <c r="D16" s="51">
        <v>9552</v>
      </c>
      <c r="E16" s="51">
        <v>6102</v>
      </c>
      <c r="F16" s="80">
        <v>7094.4</v>
      </c>
      <c r="G16" s="80">
        <v>10000</v>
      </c>
      <c r="H16" s="51">
        <v>10000</v>
      </c>
      <c r="I16" s="51">
        <v>10000</v>
      </c>
      <c r="J16" s="12"/>
      <c r="K16" s="72"/>
      <c r="L16" s="73"/>
    </row>
    <row r="17" spans="1:13" ht="15" customHeight="1" x14ac:dyDescent="0.25">
      <c r="A17" s="10" t="s">
        <v>54</v>
      </c>
      <c r="B17" s="11">
        <v>1511</v>
      </c>
      <c r="C17" s="11" t="s">
        <v>55</v>
      </c>
      <c r="D17" s="51">
        <v>184309</v>
      </c>
      <c r="E17" s="51">
        <v>178365</v>
      </c>
      <c r="F17" s="80">
        <v>182401.85</v>
      </c>
      <c r="G17" s="80">
        <v>176000</v>
      </c>
      <c r="H17" s="51">
        <v>176000</v>
      </c>
      <c r="I17" s="51">
        <v>182000</v>
      </c>
      <c r="J17" s="12"/>
      <c r="K17" s="72"/>
      <c r="L17" s="73"/>
    </row>
    <row r="18" spans="1:13" ht="30" customHeight="1" x14ac:dyDescent="0.25">
      <c r="A18" s="16" t="s">
        <v>54</v>
      </c>
      <c r="B18" s="17">
        <v>4111</v>
      </c>
      <c r="C18" s="18" t="s">
        <v>105</v>
      </c>
      <c r="D18" s="52">
        <v>54500</v>
      </c>
      <c r="E18" s="52">
        <v>29000</v>
      </c>
      <c r="F18" s="82">
        <v>122250</v>
      </c>
      <c r="G18" s="82"/>
      <c r="H18" s="52"/>
      <c r="I18" s="52"/>
      <c r="J18" s="19"/>
      <c r="K18" s="72"/>
      <c r="L18" s="73"/>
    </row>
    <row r="19" spans="1:13" ht="30" customHeight="1" x14ac:dyDescent="0.25">
      <c r="A19" s="16" t="s">
        <v>54</v>
      </c>
      <c r="B19" s="17">
        <v>4112</v>
      </c>
      <c r="C19" s="18" t="s">
        <v>53</v>
      </c>
      <c r="D19" s="52">
        <v>60900</v>
      </c>
      <c r="E19" s="52">
        <v>65400</v>
      </c>
      <c r="F19" s="77">
        <v>68100</v>
      </c>
      <c r="G19" s="77">
        <v>69000</v>
      </c>
      <c r="H19" s="52">
        <v>69000</v>
      </c>
      <c r="I19" s="52">
        <v>75000</v>
      </c>
      <c r="J19" s="19" t="s">
        <v>110</v>
      </c>
      <c r="K19" s="72"/>
      <c r="L19" s="73"/>
    </row>
    <row r="20" spans="1:13" ht="15" customHeight="1" x14ac:dyDescent="0.25">
      <c r="A20" s="8" t="s">
        <v>52</v>
      </c>
      <c r="D20" s="53">
        <f t="shared" ref="D20:E20" si="0">SUM(D7:D19)</f>
        <v>1285947</v>
      </c>
      <c r="E20" s="53">
        <f t="shared" si="0"/>
        <v>1323871</v>
      </c>
      <c r="F20" s="76">
        <v>1363649.74</v>
      </c>
      <c r="G20" s="86">
        <f t="shared" ref="G20:H20" si="1">SUM(G7:G19)</f>
        <v>1238270</v>
      </c>
      <c r="H20" s="53">
        <f t="shared" si="1"/>
        <v>1238270</v>
      </c>
      <c r="I20" s="53">
        <f>SUM(I7:I19)</f>
        <v>1243700</v>
      </c>
      <c r="K20" s="72"/>
      <c r="L20" s="73"/>
    </row>
    <row r="21" spans="1:13" ht="8.25" customHeight="1" x14ac:dyDescent="0.25">
      <c r="D21" s="50"/>
      <c r="E21" s="50"/>
      <c r="F21" s="75"/>
      <c r="G21" s="75"/>
      <c r="H21" s="50"/>
      <c r="I21" s="50"/>
      <c r="K21" s="72"/>
      <c r="L21" s="73"/>
    </row>
    <row r="22" spans="1:13" ht="15" customHeight="1" x14ac:dyDescent="0.25">
      <c r="A22" s="21" t="s">
        <v>35</v>
      </c>
      <c r="B22" s="21"/>
      <c r="C22" s="21"/>
      <c r="D22" s="54"/>
      <c r="E22" s="54"/>
      <c r="F22" s="54"/>
      <c r="G22" s="54"/>
      <c r="H22" s="54"/>
      <c r="I22" s="54"/>
      <c r="J22" s="22"/>
      <c r="K22" s="72"/>
      <c r="L22" s="73"/>
    </row>
    <row r="23" spans="1:13" x14ac:dyDescent="0.25">
      <c r="A23" s="23">
        <v>1031</v>
      </c>
      <c r="B23" s="23">
        <v>2111</v>
      </c>
      <c r="C23" s="23" t="s">
        <v>46</v>
      </c>
      <c r="D23" s="55">
        <v>120423</v>
      </c>
      <c r="E23" s="55">
        <v>20700</v>
      </c>
      <c r="F23" s="77">
        <v>9600</v>
      </c>
      <c r="G23" s="77">
        <v>60000</v>
      </c>
      <c r="H23" s="55">
        <v>60000</v>
      </c>
      <c r="I23" s="55">
        <v>50000</v>
      </c>
      <c r="J23" s="19" t="s">
        <v>67</v>
      </c>
      <c r="K23" s="72"/>
      <c r="L23" s="73"/>
      <c r="M23" s="72"/>
    </row>
    <row r="24" spans="1:13" ht="15" customHeight="1" x14ac:dyDescent="0.25">
      <c r="A24" s="1" t="s">
        <v>51</v>
      </c>
      <c r="D24" s="50">
        <f t="shared" ref="D24:E24" si="2">D23</f>
        <v>120423</v>
      </c>
      <c r="E24" s="50">
        <f t="shared" si="2"/>
        <v>20700</v>
      </c>
      <c r="F24" s="75">
        <f t="shared" ref="F24" si="3">F23</f>
        <v>9600</v>
      </c>
      <c r="G24" s="87">
        <f t="shared" ref="G24:H24" si="4">G23</f>
        <v>60000</v>
      </c>
      <c r="H24" s="50">
        <f t="shared" si="4"/>
        <v>60000</v>
      </c>
      <c r="I24" s="50">
        <f>I23</f>
        <v>50000</v>
      </c>
      <c r="K24" s="72"/>
      <c r="L24" s="73"/>
    </row>
    <row r="25" spans="1:13" ht="6.75" customHeight="1" x14ac:dyDescent="0.25">
      <c r="D25" s="50"/>
      <c r="E25" s="50"/>
      <c r="F25" s="75"/>
      <c r="G25" s="75"/>
      <c r="H25" s="50"/>
      <c r="I25" s="50"/>
      <c r="K25" s="72"/>
      <c r="L25" s="73"/>
    </row>
    <row r="26" spans="1:13" ht="15" customHeight="1" x14ac:dyDescent="0.25">
      <c r="A26" s="21" t="s">
        <v>33</v>
      </c>
      <c r="B26" s="21"/>
      <c r="C26" s="21"/>
      <c r="D26" s="54"/>
      <c r="E26" s="54"/>
      <c r="F26" s="54"/>
      <c r="G26" s="54"/>
      <c r="H26" s="54"/>
      <c r="I26" s="54"/>
      <c r="J26" s="22"/>
      <c r="K26" s="72"/>
      <c r="L26" s="73"/>
    </row>
    <row r="27" spans="1:13" ht="15" customHeight="1" x14ac:dyDescent="0.25">
      <c r="A27" s="23">
        <v>2212</v>
      </c>
      <c r="B27" s="23">
        <v>2324</v>
      </c>
      <c r="C27" s="23" t="s">
        <v>50</v>
      </c>
      <c r="D27" s="55">
        <v>20000</v>
      </c>
      <c r="E27" s="55">
        <v>20000</v>
      </c>
      <c r="F27" s="77">
        <v>20000</v>
      </c>
      <c r="G27" s="77">
        <v>20000</v>
      </c>
      <c r="H27" s="55">
        <v>20000</v>
      </c>
      <c r="I27" s="55">
        <v>20000</v>
      </c>
      <c r="J27" s="24" t="s">
        <v>88</v>
      </c>
      <c r="K27" s="72"/>
      <c r="L27" s="73"/>
    </row>
    <row r="28" spans="1:13" ht="15" customHeight="1" x14ac:dyDescent="0.25">
      <c r="A28" s="1" t="s">
        <v>49</v>
      </c>
      <c r="D28" s="50">
        <f t="shared" ref="D28:E28" si="5">D27</f>
        <v>20000</v>
      </c>
      <c r="E28" s="50">
        <f t="shared" si="5"/>
        <v>20000</v>
      </c>
      <c r="F28" s="75">
        <f t="shared" ref="F28" si="6">F27</f>
        <v>20000</v>
      </c>
      <c r="G28" s="87">
        <f t="shared" ref="G28:H28" si="7">G27</f>
        <v>20000</v>
      </c>
      <c r="H28" s="50">
        <f t="shared" si="7"/>
        <v>20000</v>
      </c>
      <c r="I28" s="50">
        <f>I27</f>
        <v>20000</v>
      </c>
      <c r="K28" s="72"/>
      <c r="L28" s="73"/>
    </row>
    <row r="29" spans="1:13" ht="6.75" customHeight="1" x14ac:dyDescent="0.25">
      <c r="D29" s="50"/>
      <c r="E29" s="50"/>
      <c r="F29" s="75"/>
      <c r="G29" s="75"/>
      <c r="H29" s="50"/>
      <c r="I29" s="50"/>
      <c r="K29" s="72"/>
      <c r="L29" s="73"/>
    </row>
    <row r="30" spans="1:13" ht="15" customHeight="1" x14ac:dyDescent="0.25">
      <c r="A30" s="21" t="s">
        <v>106</v>
      </c>
      <c r="B30" s="21"/>
      <c r="C30" s="21"/>
      <c r="D30" s="54"/>
      <c r="E30" s="54"/>
      <c r="F30" s="54"/>
      <c r="G30" s="54"/>
      <c r="H30" s="54"/>
      <c r="I30" s="54"/>
      <c r="J30" s="22"/>
      <c r="K30" s="72"/>
      <c r="L30" s="73"/>
    </row>
    <row r="31" spans="1:13" ht="15" customHeight="1" x14ac:dyDescent="0.25">
      <c r="A31" s="23">
        <v>2310</v>
      </c>
      <c r="B31" s="23">
        <v>2132</v>
      </c>
      <c r="C31" s="23" t="s">
        <v>107</v>
      </c>
      <c r="D31" s="55"/>
      <c r="E31" s="55">
        <v>23430</v>
      </c>
      <c r="F31" s="77">
        <v>23430</v>
      </c>
      <c r="G31" s="77">
        <v>46860</v>
      </c>
      <c r="H31" s="55">
        <v>46860</v>
      </c>
      <c r="I31" s="55">
        <v>46830</v>
      </c>
      <c r="J31" s="25" t="s">
        <v>111</v>
      </c>
      <c r="K31" s="72"/>
      <c r="L31" s="73"/>
    </row>
    <row r="32" spans="1:13" ht="15" customHeight="1" x14ac:dyDescent="0.25">
      <c r="A32" s="1" t="s">
        <v>108</v>
      </c>
      <c r="D32" s="50"/>
      <c r="E32" s="50">
        <f t="shared" ref="E32:I32" si="8">E31</f>
        <v>23430</v>
      </c>
      <c r="F32" s="75">
        <f t="shared" si="8"/>
        <v>23430</v>
      </c>
      <c r="G32" s="87">
        <f t="shared" si="8"/>
        <v>46860</v>
      </c>
      <c r="H32" s="50">
        <f t="shared" si="8"/>
        <v>46860</v>
      </c>
      <c r="I32" s="50">
        <f t="shared" si="8"/>
        <v>46830</v>
      </c>
      <c r="J32" s="26"/>
      <c r="K32" s="72"/>
      <c r="L32" s="73"/>
    </row>
    <row r="33" spans="1:12" ht="6.75" customHeight="1" x14ac:dyDescent="0.25">
      <c r="D33" s="50"/>
      <c r="E33" s="50"/>
      <c r="F33" s="75"/>
      <c r="G33" s="75"/>
      <c r="H33" s="50"/>
      <c r="I33" s="50"/>
      <c r="K33" s="72"/>
      <c r="L33" s="73"/>
    </row>
    <row r="34" spans="1:12" ht="15" customHeight="1" x14ac:dyDescent="0.25">
      <c r="A34" s="21" t="s">
        <v>28</v>
      </c>
      <c r="B34" s="21"/>
      <c r="C34" s="21"/>
      <c r="D34" s="54"/>
      <c r="E34" s="54"/>
      <c r="F34" s="54"/>
      <c r="G34" s="54"/>
      <c r="H34" s="54"/>
      <c r="I34" s="54"/>
      <c r="J34" s="22"/>
      <c r="K34" s="72"/>
      <c r="L34" s="73"/>
    </row>
    <row r="35" spans="1:12" ht="15" customHeight="1" x14ac:dyDescent="0.25">
      <c r="A35" s="23">
        <v>3722</v>
      </c>
      <c r="B35" s="23">
        <v>2111</v>
      </c>
      <c r="C35" s="23" t="s">
        <v>46</v>
      </c>
      <c r="D35" s="55">
        <v>41262</v>
      </c>
      <c r="E35" s="55">
        <v>12666</v>
      </c>
      <c r="F35" s="77">
        <v>38933</v>
      </c>
      <c r="G35" s="77">
        <v>32000</v>
      </c>
      <c r="H35" s="55">
        <v>32000</v>
      </c>
      <c r="I35" s="55">
        <v>32000</v>
      </c>
      <c r="J35" s="25" t="s">
        <v>114</v>
      </c>
      <c r="K35" s="72"/>
      <c r="L35" s="73"/>
    </row>
    <row r="36" spans="1:12" ht="15" customHeight="1" x14ac:dyDescent="0.25">
      <c r="A36" s="1" t="s">
        <v>48</v>
      </c>
      <c r="D36" s="50">
        <f t="shared" ref="D36:E36" si="9">D35</f>
        <v>41262</v>
      </c>
      <c r="E36" s="50">
        <f t="shared" si="9"/>
        <v>12666</v>
      </c>
      <c r="F36" s="75">
        <f t="shared" ref="F36" si="10">F35</f>
        <v>38933</v>
      </c>
      <c r="G36" s="87">
        <f t="shared" ref="G36:H36" si="11">G35</f>
        <v>32000</v>
      </c>
      <c r="H36" s="50">
        <f t="shared" si="11"/>
        <v>32000</v>
      </c>
      <c r="I36" s="50">
        <f>I35</f>
        <v>32000</v>
      </c>
      <c r="J36" s="26"/>
      <c r="K36" s="72"/>
      <c r="L36" s="73"/>
    </row>
    <row r="37" spans="1:12" ht="5.25" customHeight="1" x14ac:dyDescent="0.25">
      <c r="D37" s="50"/>
      <c r="E37" s="50"/>
      <c r="F37" s="75"/>
      <c r="G37" s="75"/>
      <c r="H37" s="50"/>
      <c r="I37" s="50"/>
      <c r="J37" s="26"/>
      <c r="K37" s="72"/>
      <c r="L37" s="73"/>
    </row>
    <row r="38" spans="1:12" ht="15" customHeight="1" x14ac:dyDescent="0.25">
      <c r="A38" s="21" t="s">
        <v>47</v>
      </c>
      <c r="B38" s="21"/>
      <c r="C38" s="21"/>
      <c r="D38" s="54"/>
      <c r="E38" s="54"/>
      <c r="F38" s="54"/>
      <c r="G38" s="54"/>
      <c r="H38" s="54"/>
      <c r="I38" s="54"/>
      <c r="J38" s="22"/>
      <c r="K38" s="72"/>
      <c r="L38" s="73"/>
    </row>
    <row r="39" spans="1:12" ht="15" customHeight="1" x14ac:dyDescent="0.25">
      <c r="A39" s="23">
        <v>3725</v>
      </c>
      <c r="B39" s="23">
        <v>2111</v>
      </c>
      <c r="C39" s="23" t="s">
        <v>46</v>
      </c>
      <c r="D39" s="55">
        <v>0</v>
      </c>
      <c r="E39" s="55">
        <v>0</v>
      </c>
      <c r="F39" s="77">
        <v>0</v>
      </c>
      <c r="G39" s="77">
        <v>15000</v>
      </c>
      <c r="H39" s="55">
        <v>15000</v>
      </c>
      <c r="I39" s="55"/>
      <c r="J39" s="27" t="s">
        <v>68</v>
      </c>
      <c r="K39" s="72"/>
      <c r="L39" s="73"/>
    </row>
    <row r="40" spans="1:12" ht="15" customHeight="1" x14ac:dyDescent="0.25">
      <c r="A40" s="1" t="s">
        <v>45</v>
      </c>
      <c r="D40" s="50">
        <f t="shared" ref="D40:E40" si="12">D39</f>
        <v>0</v>
      </c>
      <c r="E40" s="50">
        <f t="shared" si="12"/>
        <v>0</v>
      </c>
      <c r="F40" s="75">
        <v>0</v>
      </c>
      <c r="G40" s="87">
        <v>15000</v>
      </c>
      <c r="H40" s="50">
        <v>15000</v>
      </c>
      <c r="I40" s="50"/>
      <c r="J40" s="26"/>
      <c r="K40" s="72"/>
      <c r="L40" s="73"/>
    </row>
    <row r="41" spans="1:12" ht="5.25" customHeight="1" x14ac:dyDescent="0.25">
      <c r="D41" s="50"/>
      <c r="E41" s="50"/>
      <c r="F41" s="75"/>
      <c r="G41" s="75"/>
      <c r="H41" s="50"/>
      <c r="I41" s="50"/>
      <c r="K41" s="72"/>
      <c r="L41" s="73"/>
    </row>
    <row r="42" spans="1:12" ht="15" customHeight="1" x14ac:dyDescent="0.25">
      <c r="A42" s="21" t="s">
        <v>21</v>
      </c>
      <c r="B42" s="21"/>
      <c r="C42" s="21"/>
      <c r="D42" s="54"/>
      <c r="E42" s="54"/>
      <c r="F42" s="75"/>
      <c r="G42" s="75"/>
      <c r="H42" s="54"/>
      <c r="I42" s="54"/>
      <c r="J42" s="22"/>
      <c r="K42" s="72"/>
      <c r="L42" s="73"/>
    </row>
    <row r="43" spans="1:12" ht="15" customHeight="1" x14ac:dyDescent="0.25">
      <c r="A43" s="11">
        <v>6171</v>
      </c>
      <c r="B43" s="11">
        <v>2131</v>
      </c>
      <c r="C43" s="11" t="s">
        <v>65</v>
      </c>
      <c r="D43" s="56">
        <v>37776</v>
      </c>
      <c r="E43" s="56">
        <v>11638</v>
      </c>
      <c r="F43" s="51">
        <v>0</v>
      </c>
      <c r="G43" s="88">
        <v>20000</v>
      </c>
      <c r="H43" s="56">
        <v>20000</v>
      </c>
      <c r="I43" s="56">
        <v>20000</v>
      </c>
      <c r="J43" s="14" t="s">
        <v>118</v>
      </c>
      <c r="K43" s="72"/>
      <c r="L43" s="73"/>
    </row>
    <row r="44" spans="1:12" ht="15" customHeight="1" x14ac:dyDescent="0.25">
      <c r="A44" s="23">
        <v>6171</v>
      </c>
      <c r="B44" s="23">
        <v>2132</v>
      </c>
      <c r="C44" s="28" t="s">
        <v>44</v>
      </c>
      <c r="D44" s="57">
        <v>46860</v>
      </c>
      <c r="E44" s="57">
        <v>38430</v>
      </c>
      <c r="F44" s="57">
        <v>0</v>
      </c>
      <c r="G44" s="89">
        <v>30000</v>
      </c>
      <c r="H44" s="57">
        <v>30000</v>
      </c>
      <c r="I44" s="57">
        <v>30000</v>
      </c>
      <c r="J44" s="19" t="s">
        <v>89</v>
      </c>
      <c r="K44" s="72"/>
      <c r="L44" s="73"/>
    </row>
    <row r="45" spans="1:12" ht="15" customHeight="1" x14ac:dyDescent="0.25">
      <c r="A45" s="1" t="s">
        <v>7</v>
      </c>
      <c r="D45" s="58">
        <f t="shared" ref="D45:E45" si="13">SUM(D43:D44)</f>
        <v>84636</v>
      </c>
      <c r="E45" s="58">
        <f t="shared" si="13"/>
        <v>50068</v>
      </c>
      <c r="F45" s="75">
        <v>45762</v>
      </c>
      <c r="G45" s="90">
        <f t="shared" ref="G45:H45" si="14">SUM(G43:G44)</f>
        <v>50000</v>
      </c>
      <c r="H45" s="58">
        <f t="shared" si="14"/>
        <v>50000</v>
      </c>
      <c r="I45" s="58">
        <f>SUM(I43:I44)</f>
        <v>50000</v>
      </c>
      <c r="K45" s="72"/>
      <c r="L45" s="73"/>
    </row>
    <row r="46" spans="1:12" ht="6" customHeight="1" x14ac:dyDescent="0.25">
      <c r="D46" s="50"/>
      <c r="E46" s="50"/>
      <c r="F46" s="75"/>
      <c r="G46" s="75"/>
      <c r="H46" s="50"/>
      <c r="I46" s="50"/>
      <c r="K46" s="72"/>
      <c r="L46" s="73"/>
    </row>
    <row r="47" spans="1:12" ht="15" customHeight="1" x14ac:dyDescent="0.25">
      <c r="A47" s="21" t="s">
        <v>43</v>
      </c>
      <c r="B47" s="21"/>
      <c r="C47" s="21"/>
      <c r="D47" s="54"/>
      <c r="E47" s="54"/>
      <c r="F47" s="54"/>
      <c r="G47" s="54"/>
      <c r="H47" s="54"/>
      <c r="I47" s="54"/>
      <c r="J47" s="22"/>
      <c r="K47" s="72"/>
      <c r="L47" s="73"/>
    </row>
    <row r="48" spans="1:12" ht="15" customHeight="1" x14ac:dyDescent="0.25">
      <c r="A48" s="11">
        <v>6310</v>
      </c>
      <c r="B48" s="11">
        <v>2141</v>
      </c>
      <c r="C48" s="11" t="s">
        <v>42</v>
      </c>
      <c r="D48" s="51">
        <v>0</v>
      </c>
      <c r="E48" s="51">
        <v>0</v>
      </c>
      <c r="F48" s="51">
        <v>0</v>
      </c>
      <c r="G48" s="88">
        <v>1000</v>
      </c>
      <c r="H48" s="51">
        <v>1000</v>
      </c>
      <c r="I48" s="51">
        <v>1000</v>
      </c>
      <c r="J48" s="12" t="s">
        <v>91</v>
      </c>
      <c r="K48" s="72"/>
      <c r="L48" s="73"/>
    </row>
    <row r="49" spans="1:12" ht="15" customHeight="1" x14ac:dyDescent="0.25">
      <c r="A49" s="29" t="s">
        <v>75</v>
      </c>
      <c r="B49" s="30" t="s">
        <v>76</v>
      </c>
      <c r="C49" s="31" t="s">
        <v>77</v>
      </c>
      <c r="D49" s="59">
        <v>0</v>
      </c>
      <c r="E49" s="59">
        <v>0</v>
      </c>
      <c r="F49" s="77">
        <v>0</v>
      </c>
      <c r="G49" s="92">
        <v>100</v>
      </c>
      <c r="H49" s="59">
        <v>100</v>
      </c>
      <c r="I49" s="52">
        <v>100</v>
      </c>
      <c r="J49" s="24" t="s">
        <v>90</v>
      </c>
      <c r="K49" s="72"/>
      <c r="L49" s="73"/>
    </row>
    <row r="50" spans="1:12" ht="15" customHeight="1" x14ac:dyDescent="0.25">
      <c r="A50" s="1" t="s">
        <v>41</v>
      </c>
      <c r="D50" s="60">
        <f t="shared" ref="D50:E50" si="15">SUM(D48:D49)</f>
        <v>0</v>
      </c>
      <c r="E50" s="60">
        <f t="shared" si="15"/>
        <v>0</v>
      </c>
      <c r="F50" s="75">
        <v>0</v>
      </c>
      <c r="G50" s="91">
        <f t="shared" ref="G50:H50" si="16">SUM(G48:G49)</f>
        <v>1100</v>
      </c>
      <c r="H50" s="60">
        <f t="shared" si="16"/>
        <v>1100</v>
      </c>
      <c r="I50" s="60">
        <f>SUM(I48:I49)</f>
        <v>1100</v>
      </c>
      <c r="K50" s="72"/>
      <c r="L50" s="73"/>
    </row>
    <row r="51" spans="1:12" ht="6.75" customHeight="1" x14ac:dyDescent="0.25">
      <c r="A51" s="23"/>
      <c r="B51" s="23"/>
      <c r="C51" s="23"/>
      <c r="D51" s="55"/>
      <c r="E51" s="55"/>
      <c r="F51" s="55"/>
      <c r="G51" s="55"/>
      <c r="H51" s="55"/>
      <c r="I51" s="55"/>
      <c r="J51" s="24"/>
      <c r="K51" s="72"/>
      <c r="L51" s="73"/>
    </row>
    <row r="52" spans="1:12" ht="15" customHeight="1" x14ac:dyDescent="0.25">
      <c r="A52" s="4" t="s">
        <v>40</v>
      </c>
      <c r="D52" s="61">
        <f>D50+D45+D40+D36+D28+D24+D20</f>
        <v>1552268</v>
      </c>
      <c r="E52" s="61">
        <f t="shared" ref="E52:I52" si="17">E50+E45+E40+E36+E28+E24+E20+E32</f>
        <v>1450735</v>
      </c>
      <c r="F52" s="61">
        <f t="shared" si="17"/>
        <v>1501374.74</v>
      </c>
      <c r="G52" s="93">
        <f t="shared" si="17"/>
        <v>1463230</v>
      </c>
      <c r="H52" s="61">
        <f t="shared" si="17"/>
        <v>1463230</v>
      </c>
      <c r="I52" s="61">
        <f t="shared" si="17"/>
        <v>1443630</v>
      </c>
      <c r="K52" s="72"/>
      <c r="L52" s="73"/>
    </row>
    <row r="53" spans="1:12" ht="27" customHeight="1" x14ac:dyDescent="0.25">
      <c r="F53" s="75"/>
      <c r="G53" s="75"/>
      <c r="K53" s="72"/>
      <c r="L53" s="73"/>
    </row>
    <row r="54" spans="1:12" ht="15" customHeight="1" thickBot="1" x14ac:dyDescent="0.3">
      <c r="A54" s="32"/>
      <c r="B54" s="32"/>
      <c r="C54" s="32"/>
      <c r="F54" s="75"/>
      <c r="G54" s="75"/>
      <c r="J54" s="33"/>
      <c r="K54" s="72"/>
      <c r="L54" s="73"/>
    </row>
    <row r="55" spans="1:12" ht="15" customHeight="1" x14ac:dyDescent="0.25">
      <c r="A55" s="4" t="s">
        <v>39</v>
      </c>
      <c r="D55" s="66">
        <v>2018</v>
      </c>
      <c r="E55" s="62"/>
      <c r="F55" s="75"/>
      <c r="G55" s="75"/>
      <c r="H55" s="62"/>
      <c r="I55" s="62"/>
      <c r="K55" s="72"/>
      <c r="L55" s="73"/>
    </row>
    <row r="56" spans="1:12" ht="15" customHeight="1" x14ac:dyDescent="0.25">
      <c r="A56" s="6" t="s">
        <v>38</v>
      </c>
      <c r="B56" s="6" t="s">
        <v>37</v>
      </c>
      <c r="C56" s="6" t="s">
        <v>36</v>
      </c>
      <c r="D56" s="63" t="s">
        <v>115</v>
      </c>
      <c r="E56" s="63"/>
      <c r="F56" s="63"/>
      <c r="G56" s="63"/>
      <c r="H56" s="63"/>
      <c r="I56" s="63"/>
      <c r="J56" s="34" t="s">
        <v>66</v>
      </c>
      <c r="K56" s="72"/>
      <c r="L56" s="73"/>
    </row>
    <row r="57" spans="1:12" ht="15" customHeight="1" x14ac:dyDescent="0.25">
      <c r="F57" s="75"/>
      <c r="G57" s="75"/>
      <c r="J57" s="35"/>
      <c r="K57" s="72"/>
      <c r="L57" s="73"/>
    </row>
    <row r="58" spans="1:12" ht="15" customHeight="1" x14ac:dyDescent="0.25">
      <c r="A58" s="21">
        <v>1031</v>
      </c>
      <c r="B58" s="21"/>
      <c r="C58" s="21" t="s">
        <v>35</v>
      </c>
      <c r="D58" s="64">
        <v>126393</v>
      </c>
      <c r="E58" s="64">
        <v>47873</v>
      </c>
      <c r="F58" s="79">
        <v>70641</v>
      </c>
      <c r="G58" s="79">
        <v>80000</v>
      </c>
      <c r="H58" s="64">
        <v>80000</v>
      </c>
      <c r="I58" s="64">
        <v>80000</v>
      </c>
      <c r="J58" s="36" t="s">
        <v>69</v>
      </c>
      <c r="K58" s="72"/>
      <c r="L58" s="73"/>
    </row>
    <row r="59" spans="1:12" ht="15" customHeight="1" x14ac:dyDescent="0.25">
      <c r="A59" s="11">
        <v>1070</v>
      </c>
      <c r="B59" s="11"/>
      <c r="C59" s="11" t="s">
        <v>34</v>
      </c>
      <c r="D59" s="56">
        <v>14999</v>
      </c>
      <c r="E59" s="56">
        <v>15000</v>
      </c>
      <c r="F59" s="80">
        <v>15000</v>
      </c>
      <c r="G59" s="80">
        <v>15000</v>
      </c>
      <c r="H59" s="56">
        <v>15000</v>
      </c>
      <c r="I59" s="56">
        <v>15000</v>
      </c>
      <c r="J59" s="12" t="s">
        <v>92</v>
      </c>
      <c r="K59" s="72"/>
      <c r="L59" s="73"/>
    </row>
    <row r="60" spans="1:12" ht="15" customHeight="1" x14ac:dyDescent="0.25">
      <c r="A60" s="11">
        <v>2212</v>
      </c>
      <c r="B60" s="11"/>
      <c r="C60" s="11" t="s">
        <v>33</v>
      </c>
      <c r="D60" s="56">
        <v>59864</v>
      </c>
      <c r="E60" s="56">
        <v>923656</v>
      </c>
      <c r="F60" s="80">
        <v>87511.2</v>
      </c>
      <c r="G60" s="80">
        <v>100000</v>
      </c>
      <c r="H60" s="56">
        <v>100000</v>
      </c>
      <c r="I60" s="56">
        <v>100000</v>
      </c>
      <c r="J60" s="12"/>
      <c r="K60" s="72"/>
      <c r="L60" s="73"/>
    </row>
    <row r="61" spans="1:12" ht="15" customHeight="1" x14ac:dyDescent="0.25">
      <c r="A61" s="11">
        <v>2310</v>
      </c>
      <c r="B61" s="11"/>
      <c r="C61" t="s">
        <v>112</v>
      </c>
      <c r="D61" s="56"/>
      <c r="E61" s="56"/>
      <c r="F61" s="80">
        <v>42692.25</v>
      </c>
      <c r="G61" s="80">
        <v>57750</v>
      </c>
      <c r="H61" s="56">
        <v>57750</v>
      </c>
      <c r="I61" s="56">
        <v>0</v>
      </c>
      <c r="J61" s="12"/>
      <c r="K61" s="72"/>
      <c r="L61" s="73"/>
    </row>
    <row r="62" spans="1:12" ht="15" customHeight="1" x14ac:dyDescent="0.25">
      <c r="A62" s="11">
        <v>2321</v>
      </c>
      <c r="B62" s="11"/>
      <c r="C62" s="13" t="s">
        <v>32</v>
      </c>
      <c r="D62" s="56">
        <v>0</v>
      </c>
      <c r="E62" s="56">
        <v>9529</v>
      </c>
      <c r="F62" s="80">
        <v>0</v>
      </c>
      <c r="G62" s="80">
        <v>10000</v>
      </c>
      <c r="H62" s="56">
        <v>10000</v>
      </c>
      <c r="I62" s="56">
        <v>10000</v>
      </c>
      <c r="J62" s="12"/>
      <c r="K62" s="72"/>
      <c r="L62" s="73"/>
    </row>
    <row r="63" spans="1:12" ht="15" customHeight="1" x14ac:dyDescent="0.25">
      <c r="A63" s="11">
        <v>3319</v>
      </c>
      <c r="B63" s="11"/>
      <c r="C63" s="11" t="s">
        <v>31</v>
      </c>
      <c r="D63" s="56">
        <v>19988</v>
      </c>
      <c r="E63" s="56">
        <v>19053</v>
      </c>
      <c r="F63" s="80">
        <v>18378</v>
      </c>
      <c r="G63" s="80">
        <v>20000</v>
      </c>
      <c r="H63" s="56">
        <v>20000</v>
      </c>
      <c r="I63" s="56">
        <v>20000</v>
      </c>
      <c r="J63" s="14" t="s">
        <v>93</v>
      </c>
      <c r="K63" s="72"/>
      <c r="L63" s="73"/>
    </row>
    <row r="64" spans="1:12" ht="30" customHeight="1" x14ac:dyDescent="0.25">
      <c r="A64" s="11">
        <v>3399</v>
      </c>
      <c r="B64" s="11"/>
      <c r="C64" s="13" t="s">
        <v>30</v>
      </c>
      <c r="D64" s="51">
        <v>31722</v>
      </c>
      <c r="E64" s="51">
        <v>66561</v>
      </c>
      <c r="F64" s="80">
        <v>48923</v>
      </c>
      <c r="G64" s="80">
        <v>60000</v>
      </c>
      <c r="H64" s="51">
        <v>60000</v>
      </c>
      <c r="I64" s="51">
        <v>60000</v>
      </c>
      <c r="J64" s="14" t="s">
        <v>94</v>
      </c>
      <c r="K64" s="72"/>
      <c r="L64" s="73"/>
    </row>
    <row r="65" spans="1:12" ht="27.75" customHeight="1" x14ac:dyDescent="0.25">
      <c r="A65" s="11">
        <v>3631</v>
      </c>
      <c r="B65" s="11"/>
      <c r="C65" s="11" t="s">
        <v>29</v>
      </c>
      <c r="D65" s="56">
        <v>41685</v>
      </c>
      <c r="E65" s="56">
        <v>31621</v>
      </c>
      <c r="F65" s="80">
        <v>31241.08</v>
      </c>
      <c r="G65" s="80">
        <v>44000</v>
      </c>
      <c r="H65" s="56">
        <v>44000</v>
      </c>
      <c r="I65" s="56">
        <v>100000</v>
      </c>
      <c r="J65" s="74"/>
      <c r="K65" s="72"/>
      <c r="L65" s="73"/>
    </row>
    <row r="66" spans="1:12" ht="15" customHeight="1" x14ac:dyDescent="0.25">
      <c r="A66" s="11">
        <v>3639</v>
      </c>
      <c r="B66" s="11"/>
      <c r="C66" s="11" t="s">
        <v>73</v>
      </c>
      <c r="D66" s="56">
        <v>48778</v>
      </c>
      <c r="E66" s="56">
        <v>59824</v>
      </c>
      <c r="F66" s="80">
        <v>72948</v>
      </c>
      <c r="G66" s="80">
        <v>200000</v>
      </c>
      <c r="H66" s="56">
        <v>200000</v>
      </c>
      <c r="I66" s="56">
        <v>150000</v>
      </c>
      <c r="J66" s="12" t="s">
        <v>103</v>
      </c>
      <c r="K66" s="72"/>
      <c r="L66" s="73"/>
    </row>
    <row r="67" spans="1:12" ht="29.25" customHeight="1" x14ac:dyDescent="0.25">
      <c r="A67" s="11">
        <v>3722</v>
      </c>
      <c r="B67" s="11"/>
      <c r="C67" s="11" t="s">
        <v>28</v>
      </c>
      <c r="D67" s="56">
        <v>136872</v>
      </c>
      <c r="E67" s="56">
        <v>133636</v>
      </c>
      <c r="F67" s="80">
        <v>136482.01</v>
      </c>
      <c r="G67" s="80">
        <v>150000</v>
      </c>
      <c r="H67" s="56">
        <v>150000</v>
      </c>
      <c r="I67" s="56">
        <v>180000</v>
      </c>
      <c r="J67" s="14" t="s">
        <v>95</v>
      </c>
      <c r="K67" s="72"/>
      <c r="L67" s="73"/>
    </row>
    <row r="68" spans="1:12" ht="15" customHeight="1" x14ac:dyDescent="0.25">
      <c r="A68" s="11">
        <v>3745</v>
      </c>
      <c r="B68" s="11"/>
      <c r="C68" s="11" t="s">
        <v>27</v>
      </c>
      <c r="D68" s="56">
        <v>70589</v>
      </c>
      <c r="E68" s="56">
        <v>27185</v>
      </c>
      <c r="F68" s="80">
        <v>30949.200000000001</v>
      </c>
      <c r="G68" s="80">
        <v>50000</v>
      </c>
      <c r="H68" s="56">
        <v>50000</v>
      </c>
      <c r="I68" s="56">
        <v>40000</v>
      </c>
      <c r="J68" s="12"/>
      <c r="K68" s="72"/>
      <c r="L68" s="73"/>
    </row>
    <row r="69" spans="1:12" ht="15" customHeight="1" x14ac:dyDescent="0.25">
      <c r="A69" s="11">
        <v>5512</v>
      </c>
      <c r="B69" s="11"/>
      <c r="C69" s="11" t="s">
        <v>26</v>
      </c>
      <c r="D69" s="56">
        <v>630</v>
      </c>
      <c r="E69" s="56">
        <v>0</v>
      </c>
      <c r="F69" s="56">
        <v>0</v>
      </c>
      <c r="G69" s="94">
        <v>1000</v>
      </c>
      <c r="H69" s="56">
        <v>1000</v>
      </c>
      <c r="I69" s="56">
        <v>1000</v>
      </c>
      <c r="J69" s="12"/>
      <c r="K69" s="72"/>
      <c r="L69" s="73"/>
    </row>
    <row r="70" spans="1:12" ht="15" customHeight="1" x14ac:dyDescent="0.25">
      <c r="D70" s="58"/>
      <c r="E70" s="58"/>
      <c r="F70" s="70"/>
      <c r="G70" s="70"/>
      <c r="H70" s="58"/>
      <c r="I70" s="58"/>
      <c r="K70" s="72"/>
      <c r="L70" s="73"/>
    </row>
    <row r="71" spans="1:12" ht="15" customHeight="1" x14ac:dyDescent="0.25">
      <c r="A71" s="21" t="s">
        <v>25</v>
      </c>
      <c r="B71" s="21"/>
      <c r="C71" s="21"/>
      <c r="D71" s="64"/>
      <c r="E71" s="64"/>
      <c r="F71" s="79"/>
      <c r="G71" s="79"/>
      <c r="H71" s="64"/>
      <c r="I71" s="64"/>
      <c r="J71" s="22"/>
      <c r="K71" s="72"/>
      <c r="L71" s="73"/>
    </row>
    <row r="72" spans="1:12" ht="15" customHeight="1" x14ac:dyDescent="0.25">
      <c r="A72" s="11">
        <v>6112</v>
      </c>
      <c r="B72" s="11">
        <v>5023</v>
      </c>
      <c r="C72" s="11" t="s">
        <v>24</v>
      </c>
      <c r="D72" s="56">
        <v>302794</v>
      </c>
      <c r="E72" s="56">
        <v>343896</v>
      </c>
      <c r="F72" s="80">
        <v>353801</v>
      </c>
      <c r="G72" s="80">
        <v>350000</v>
      </c>
      <c r="H72" s="56">
        <v>350000</v>
      </c>
      <c r="I72" s="56">
        <v>360000</v>
      </c>
      <c r="J72" s="12"/>
      <c r="K72" s="72"/>
      <c r="L72" s="73"/>
    </row>
    <row r="73" spans="1:12" ht="15" customHeight="1" x14ac:dyDescent="0.25">
      <c r="A73" s="23">
        <v>6112</v>
      </c>
      <c r="B73" s="23">
        <v>5032</v>
      </c>
      <c r="C73" s="23" t="s">
        <v>23</v>
      </c>
      <c r="D73" s="57">
        <v>28497</v>
      </c>
      <c r="E73" s="57">
        <v>22545</v>
      </c>
      <c r="F73" s="77">
        <v>35601</v>
      </c>
      <c r="G73" s="77">
        <v>34000</v>
      </c>
      <c r="H73" s="57">
        <v>34000</v>
      </c>
      <c r="I73" s="57">
        <v>36000</v>
      </c>
      <c r="J73" s="37"/>
      <c r="K73" s="72"/>
      <c r="L73" s="73"/>
    </row>
    <row r="74" spans="1:12" ht="15" customHeight="1" x14ac:dyDescent="0.25">
      <c r="A74" s="1" t="s">
        <v>22</v>
      </c>
      <c r="D74" s="58">
        <f t="shared" ref="D74:E74" si="18">SUM(D72:D73)</f>
        <v>331291</v>
      </c>
      <c r="E74" s="58">
        <f t="shared" si="18"/>
        <v>366441</v>
      </c>
      <c r="F74" s="75">
        <v>389402</v>
      </c>
      <c r="G74" s="90">
        <f t="shared" ref="G74:H74" si="19">SUM(G72:G73)</f>
        <v>384000</v>
      </c>
      <c r="H74" s="58">
        <f t="shared" si="19"/>
        <v>384000</v>
      </c>
      <c r="I74" s="58">
        <f>SUM(I72:I73)</f>
        <v>396000</v>
      </c>
      <c r="K74" s="72"/>
      <c r="L74" s="73"/>
    </row>
    <row r="75" spans="1:12" ht="15" customHeight="1" x14ac:dyDescent="0.25">
      <c r="D75" s="58"/>
      <c r="E75" s="58"/>
      <c r="F75" s="75"/>
      <c r="G75" s="75"/>
      <c r="H75" s="58"/>
      <c r="I75" s="58"/>
      <c r="K75" s="72"/>
      <c r="L75" s="73"/>
    </row>
    <row r="76" spans="1:12" ht="15" customHeight="1" x14ac:dyDescent="0.25">
      <c r="A76" s="1" t="s">
        <v>116</v>
      </c>
      <c r="D76" s="58"/>
      <c r="E76" s="58"/>
      <c r="F76" s="75"/>
      <c r="G76" s="75"/>
      <c r="H76" s="58"/>
      <c r="I76" s="58"/>
      <c r="K76" s="72"/>
      <c r="L76" s="73"/>
    </row>
    <row r="77" spans="1:12" ht="15" customHeight="1" x14ac:dyDescent="0.25">
      <c r="A77" s="23">
        <v>6117</v>
      </c>
      <c r="B77" s="23"/>
      <c r="C77" s="23"/>
      <c r="D77" s="57"/>
      <c r="E77" s="57">
        <v>19874</v>
      </c>
      <c r="F77" s="57"/>
      <c r="G77" s="57"/>
      <c r="H77" s="57"/>
      <c r="I77" s="57"/>
      <c r="J77" s="24"/>
      <c r="K77" s="72"/>
      <c r="L77" s="73"/>
    </row>
    <row r="78" spans="1:12" ht="15" customHeight="1" x14ac:dyDescent="0.25">
      <c r="A78" s="1" t="s">
        <v>109</v>
      </c>
      <c r="D78" s="58"/>
      <c r="E78" s="58">
        <f>E77</f>
        <v>19874</v>
      </c>
      <c r="F78" s="75"/>
      <c r="G78" s="75"/>
      <c r="H78" s="58"/>
      <c r="I78" s="58"/>
      <c r="K78" s="72"/>
      <c r="L78" s="73"/>
    </row>
    <row r="79" spans="1:12" ht="15" customHeight="1" x14ac:dyDescent="0.25">
      <c r="D79" s="58"/>
      <c r="E79" s="58"/>
      <c r="F79" s="75"/>
      <c r="G79" s="75"/>
      <c r="H79" s="58"/>
      <c r="I79" s="58"/>
      <c r="K79" s="72"/>
      <c r="L79" s="73"/>
    </row>
    <row r="80" spans="1:12" ht="15" customHeight="1" x14ac:dyDescent="0.25">
      <c r="A80" s="21" t="s">
        <v>21</v>
      </c>
      <c r="B80" s="21"/>
      <c r="C80" s="21"/>
      <c r="D80" s="64"/>
      <c r="E80" s="64"/>
      <c r="F80" s="79"/>
      <c r="G80" s="79"/>
      <c r="H80" s="64"/>
      <c r="I80" s="64"/>
      <c r="J80" s="22"/>
      <c r="K80" s="72"/>
      <c r="L80" s="73"/>
    </row>
    <row r="81" spans="1:12" ht="30" customHeight="1" x14ac:dyDescent="0.25">
      <c r="A81" s="11">
        <v>6171</v>
      </c>
      <c r="B81" s="11">
        <v>5021</v>
      </c>
      <c r="C81" s="11" t="s">
        <v>20</v>
      </c>
      <c r="D81" s="51">
        <v>47704</v>
      </c>
      <c r="E81" s="51">
        <v>45167</v>
      </c>
      <c r="F81" s="80">
        <v>90348</v>
      </c>
      <c r="G81" s="80">
        <v>75000</v>
      </c>
      <c r="H81" s="51">
        <v>75000</v>
      </c>
      <c r="I81" s="51">
        <v>75000</v>
      </c>
      <c r="J81" s="14" t="s">
        <v>96</v>
      </c>
      <c r="K81" s="72"/>
      <c r="L81" s="73"/>
    </row>
    <row r="82" spans="1:12" ht="15" customHeight="1" x14ac:dyDescent="0.25">
      <c r="A82" s="11">
        <v>6171</v>
      </c>
      <c r="B82" s="11">
        <v>5136</v>
      </c>
      <c r="C82" s="11" t="s">
        <v>19</v>
      </c>
      <c r="D82" s="51">
        <v>0</v>
      </c>
      <c r="E82" s="51">
        <v>0</v>
      </c>
      <c r="F82" s="80">
        <v>0</v>
      </c>
      <c r="G82" s="80">
        <v>4000</v>
      </c>
      <c r="H82" s="51">
        <v>4000</v>
      </c>
      <c r="I82" s="51">
        <v>1000</v>
      </c>
      <c r="J82" s="12"/>
      <c r="K82" s="72"/>
      <c r="L82" s="73"/>
    </row>
    <row r="83" spans="1:12" ht="15" customHeight="1" x14ac:dyDescent="0.25">
      <c r="A83" s="11">
        <v>6171</v>
      </c>
      <c r="B83" s="11">
        <v>5137</v>
      </c>
      <c r="C83" s="11" t="s">
        <v>18</v>
      </c>
      <c r="D83" s="51">
        <v>4036</v>
      </c>
      <c r="E83" s="51">
        <v>21605</v>
      </c>
      <c r="F83" s="80">
        <v>0</v>
      </c>
      <c r="G83" s="80">
        <v>10000</v>
      </c>
      <c r="H83" s="51">
        <v>10000</v>
      </c>
      <c r="I83" s="51">
        <v>10000</v>
      </c>
      <c r="J83" s="12"/>
      <c r="K83" s="72"/>
      <c r="L83" s="73"/>
    </row>
    <row r="84" spans="1:12" ht="15" customHeight="1" x14ac:dyDescent="0.25">
      <c r="A84" s="11">
        <v>6171</v>
      </c>
      <c r="B84" s="11">
        <v>5139</v>
      </c>
      <c r="C84" s="11" t="s">
        <v>17</v>
      </c>
      <c r="D84" s="51">
        <v>11308</v>
      </c>
      <c r="E84" s="51">
        <v>7327</v>
      </c>
      <c r="F84" s="80">
        <v>12610.19</v>
      </c>
      <c r="G84" s="80">
        <v>20000</v>
      </c>
      <c r="H84" s="51">
        <v>20000</v>
      </c>
      <c r="I84" s="51">
        <v>15000</v>
      </c>
      <c r="J84" s="12"/>
      <c r="K84" s="72"/>
      <c r="L84" s="73"/>
    </row>
    <row r="85" spans="1:12" ht="15" customHeight="1" x14ac:dyDescent="0.25">
      <c r="A85" s="11">
        <v>6171</v>
      </c>
      <c r="B85" s="11">
        <v>5151</v>
      </c>
      <c r="C85" s="11" t="s">
        <v>102</v>
      </c>
      <c r="D85" s="51">
        <v>1523</v>
      </c>
      <c r="E85" s="51">
        <v>1245</v>
      </c>
      <c r="F85" s="80">
        <v>1984</v>
      </c>
      <c r="G85" s="80">
        <v>2000</v>
      </c>
      <c r="H85" s="51">
        <v>2000</v>
      </c>
      <c r="I85" s="51">
        <v>2000</v>
      </c>
      <c r="J85" s="12"/>
      <c r="K85" s="72"/>
      <c r="L85" s="73"/>
    </row>
    <row r="86" spans="1:12" ht="28.5" customHeight="1" x14ac:dyDescent="0.25">
      <c r="A86" s="11">
        <v>6171</v>
      </c>
      <c r="B86" s="11">
        <v>5154</v>
      </c>
      <c r="C86" s="11" t="s">
        <v>16</v>
      </c>
      <c r="D86" s="51">
        <v>15887</v>
      </c>
      <c r="E86" s="51">
        <v>13330</v>
      </c>
      <c r="F86" s="80">
        <v>30380</v>
      </c>
      <c r="G86" s="80">
        <v>45000</v>
      </c>
      <c r="H86" s="51">
        <v>45000</v>
      </c>
      <c r="I86" s="51">
        <v>100000</v>
      </c>
      <c r="J86" s="14" t="s">
        <v>97</v>
      </c>
      <c r="K86" s="72"/>
      <c r="L86" s="73"/>
    </row>
    <row r="87" spans="1:12" ht="15" customHeight="1" x14ac:dyDescent="0.25">
      <c r="A87" s="11">
        <v>6171</v>
      </c>
      <c r="B87" s="11">
        <v>5161</v>
      </c>
      <c r="C87" s="11" t="s">
        <v>15</v>
      </c>
      <c r="D87" s="51">
        <v>902</v>
      </c>
      <c r="E87" s="51">
        <v>918</v>
      </c>
      <c r="F87" s="80">
        <v>486</v>
      </c>
      <c r="G87" s="80">
        <v>1000</v>
      </c>
      <c r="H87" s="51">
        <v>1000</v>
      </c>
      <c r="I87" s="51">
        <v>1000</v>
      </c>
      <c r="J87" s="12"/>
      <c r="K87" s="72"/>
      <c r="L87" s="73"/>
    </row>
    <row r="88" spans="1:12" ht="15" customHeight="1" x14ac:dyDescent="0.25">
      <c r="A88" s="11">
        <v>6171</v>
      </c>
      <c r="B88" s="11">
        <v>5162</v>
      </c>
      <c r="C88" s="11" t="s">
        <v>14</v>
      </c>
      <c r="D88" s="51">
        <v>9194</v>
      </c>
      <c r="E88" s="51">
        <v>11004</v>
      </c>
      <c r="F88" s="80">
        <v>10899.09</v>
      </c>
      <c r="G88" s="80">
        <v>12000</v>
      </c>
      <c r="H88" s="51">
        <v>12000</v>
      </c>
      <c r="I88" s="51">
        <v>14000</v>
      </c>
      <c r="J88" s="12"/>
      <c r="K88" s="72"/>
      <c r="L88" s="73"/>
    </row>
    <row r="89" spans="1:12" ht="15" customHeight="1" x14ac:dyDescent="0.25">
      <c r="A89" s="11">
        <v>6171</v>
      </c>
      <c r="B89" s="11">
        <v>5163</v>
      </c>
      <c r="C89" s="11" t="s">
        <v>13</v>
      </c>
      <c r="D89" s="51">
        <v>4027</v>
      </c>
      <c r="E89" s="51">
        <v>4041</v>
      </c>
      <c r="F89" s="80">
        <v>3488.8</v>
      </c>
      <c r="G89" s="80">
        <v>4000</v>
      </c>
      <c r="H89" s="51">
        <v>4000</v>
      </c>
      <c r="I89" s="51">
        <v>4000</v>
      </c>
      <c r="J89" s="12"/>
      <c r="K89" s="72"/>
      <c r="L89" s="73"/>
    </row>
    <row r="90" spans="1:12" ht="15" customHeight="1" x14ac:dyDescent="0.25">
      <c r="A90" s="11">
        <v>6171</v>
      </c>
      <c r="B90" s="11">
        <v>5169</v>
      </c>
      <c r="C90" s="11" t="s">
        <v>12</v>
      </c>
      <c r="D90" s="51">
        <v>63214</v>
      </c>
      <c r="E90" s="51">
        <v>62551</v>
      </c>
      <c r="F90" s="80">
        <v>89077.33</v>
      </c>
      <c r="G90" s="80">
        <v>60000</v>
      </c>
      <c r="H90" s="51">
        <v>60000</v>
      </c>
      <c r="I90" s="51">
        <v>80000</v>
      </c>
      <c r="J90" s="12"/>
      <c r="K90" s="72"/>
      <c r="L90" s="73"/>
    </row>
    <row r="91" spans="1:12" ht="15" customHeight="1" x14ac:dyDescent="0.25">
      <c r="A91" s="11">
        <v>6171</v>
      </c>
      <c r="B91" s="11">
        <v>5171</v>
      </c>
      <c r="C91" s="11" t="s">
        <v>11</v>
      </c>
      <c r="D91" s="56">
        <v>572</v>
      </c>
      <c r="E91" s="56">
        <v>0</v>
      </c>
      <c r="F91" s="80">
        <v>11838.64</v>
      </c>
      <c r="G91" s="80">
        <v>5000</v>
      </c>
      <c r="H91" s="56">
        <v>5000</v>
      </c>
      <c r="I91" s="56">
        <v>5000</v>
      </c>
      <c r="J91" s="12"/>
      <c r="K91" s="72"/>
      <c r="L91" s="73"/>
    </row>
    <row r="92" spans="1:12" ht="15" customHeight="1" x14ac:dyDescent="0.25">
      <c r="A92" s="11">
        <v>6171</v>
      </c>
      <c r="B92" s="11">
        <v>5173</v>
      </c>
      <c r="C92" s="11" t="s">
        <v>10</v>
      </c>
      <c r="D92" s="51">
        <v>2892</v>
      </c>
      <c r="E92" s="51">
        <v>5197</v>
      </c>
      <c r="F92" s="80">
        <v>4179</v>
      </c>
      <c r="G92" s="80">
        <v>5000</v>
      </c>
      <c r="H92" s="51">
        <v>5000</v>
      </c>
      <c r="I92" s="51">
        <v>5000</v>
      </c>
      <c r="J92" s="12"/>
      <c r="K92" s="72"/>
      <c r="L92" s="73"/>
    </row>
    <row r="93" spans="1:12" ht="15" customHeight="1" x14ac:dyDescent="0.25">
      <c r="A93" s="11">
        <v>6171</v>
      </c>
      <c r="B93" s="11">
        <v>5175</v>
      </c>
      <c r="C93" s="11" t="s">
        <v>9</v>
      </c>
      <c r="D93" s="51">
        <v>970</v>
      </c>
      <c r="E93" s="51">
        <v>0</v>
      </c>
      <c r="F93" s="80"/>
      <c r="G93" s="80">
        <v>1000</v>
      </c>
      <c r="H93" s="51">
        <v>1000</v>
      </c>
      <c r="I93" s="51">
        <v>1000</v>
      </c>
      <c r="J93" s="14"/>
      <c r="K93" s="72"/>
      <c r="L93" s="73"/>
    </row>
    <row r="94" spans="1:12" ht="29.25" customHeight="1" x14ac:dyDescent="0.25">
      <c r="A94" s="23">
        <v>6171</v>
      </c>
      <c r="B94" s="23">
        <v>5321</v>
      </c>
      <c r="C94" s="23" t="s">
        <v>8</v>
      </c>
      <c r="D94" s="55">
        <v>500</v>
      </c>
      <c r="E94" s="55">
        <v>0</v>
      </c>
      <c r="F94" s="77">
        <v>500</v>
      </c>
      <c r="G94" s="77">
        <v>1000</v>
      </c>
      <c r="H94" s="55">
        <v>1000</v>
      </c>
      <c r="I94" s="55">
        <v>1000</v>
      </c>
      <c r="J94" s="19" t="s">
        <v>98</v>
      </c>
      <c r="K94" s="72"/>
      <c r="L94" s="73"/>
    </row>
    <row r="95" spans="1:12" ht="15" customHeight="1" x14ac:dyDescent="0.25">
      <c r="A95" s="1" t="s">
        <v>7</v>
      </c>
      <c r="D95" s="58">
        <f t="shared" ref="D95:E95" si="20">SUM(D81:D94)</f>
        <v>162729</v>
      </c>
      <c r="E95" s="58">
        <f t="shared" si="20"/>
        <v>172385</v>
      </c>
      <c r="F95" s="75">
        <v>255791.05</v>
      </c>
      <c r="G95" s="90">
        <f>SUM(G81:G94)</f>
        <v>245000</v>
      </c>
      <c r="H95" s="58">
        <f>SUM(H81:H94)</f>
        <v>245000</v>
      </c>
      <c r="I95" s="58">
        <f t="shared" ref="G95:I95" si="21">SUM(I81:I94)</f>
        <v>314000</v>
      </c>
      <c r="K95" s="72"/>
      <c r="L95" s="73"/>
    </row>
    <row r="96" spans="1:12" ht="15" customHeight="1" x14ac:dyDescent="0.25">
      <c r="C96" s="3"/>
      <c r="D96" s="58"/>
      <c r="E96" s="58"/>
      <c r="F96" s="75"/>
      <c r="G96" s="75"/>
      <c r="H96" s="58"/>
      <c r="I96" s="58"/>
      <c r="K96" s="72"/>
      <c r="L96" s="73"/>
    </row>
    <row r="97" spans="1:12" ht="15" customHeight="1" x14ac:dyDescent="0.25">
      <c r="A97" s="38" t="s">
        <v>78</v>
      </c>
      <c r="B97" s="38"/>
      <c r="C97" s="39"/>
      <c r="D97" s="64"/>
      <c r="E97" s="64"/>
      <c r="F97" s="64"/>
      <c r="G97" s="64"/>
      <c r="H97" s="64"/>
      <c r="I97" s="64"/>
      <c r="J97" s="22"/>
      <c r="K97" s="72"/>
      <c r="L97" s="73"/>
    </row>
    <row r="98" spans="1:12" ht="33" customHeight="1" x14ac:dyDescent="0.25">
      <c r="A98" s="40" t="s">
        <v>79</v>
      </c>
      <c r="B98" s="40" t="s">
        <v>80</v>
      </c>
      <c r="C98" s="40" t="s">
        <v>13</v>
      </c>
      <c r="D98" s="65">
        <v>4987</v>
      </c>
      <c r="E98" s="65">
        <v>4987</v>
      </c>
      <c r="F98" s="77">
        <v>0</v>
      </c>
      <c r="G98" s="95">
        <v>5000</v>
      </c>
      <c r="H98" s="65">
        <v>5000</v>
      </c>
      <c r="I98" s="78">
        <v>5000</v>
      </c>
      <c r="J98" s="41" t="s">
        <v>99</v>
      </c>
      <c r="K98" s="72"/>
      <c r="L98" s="73"/>
    </row>
    <row r="99" spans="1:12" ht="15" customHeight="1" x14ac:dyDescent="0.25">
      <c r="A99" s="42" t="s">
        <v>81</v>
      </c>
      <c r="B99" s="43"/>
      <c r="C99" s="43"/>
      <c r="D99" s="58">
        <f t="shared" ref="D99:E99" si="22">D98</f>
        <v>4987</v>
      </c>
      <c r="E99" s="58">
        <f t="shared" si="22"/>
        <v>4987</v>
      </c>
      <c r="F99" s="75">
        <v>0</v>
      </c>
      <c r="G99" s="90">
        <f t="shared" ref="G99:H99" si="23">G98</f>
        <v>5000</v>
      </c>
      <c r="H99" s="58">
        <f t="shared" si="23"/>
        <v>5000</v>
      </c>
      <c r="I99" s="58">
        <f>I98</f>
        <v>5000</v>
      </c>
      <c r="K99" s="72"/>
      <c r="L99" s="73"/>
    </row>
    <row r="100" spans="1:12" ht="15" customHeight="1" x14ac:dyDescent="0.25">
      <c r="F100" s="75"/>
      <c r="G100" s="75"/>
      <c r="K100" s="72"/>
      <c r="L100" s="73"/>
    </row>
    <row r="101" spans="1:12" ht="15" customHeight="1" x14ac:dyDescent="0.25">
      <c r="A101" s="21" t="s">
        <v>6</v>
      </c>
      <c r="B101" s="21"/>
      <c r="C101" s="21"/>
      <c r="D101" s="39"/>
      <c r="E101" s="39"/>
      <c r="F101" s="39"/>
      <c r="G101" s="39"/>
      <c r="H101" s="39"/>
      <c r="I101" s="39"/>
      <c r="J101" s="22"/>
      <c r="K101" s="72"/>
      <c r="L101" s="73"/>
    </row>
    <row r="102" spans="1:12" ht="15" customHeight="1" x14ac:dyDescent="0.25">
      <c r="A102" s="23">
        <v>6399</v>
      </c>
      <c r="B102" s="23">
        <v>5362</v>
      </c>
      <c r="C102" s="23" t="s">
        <v>5</v>
      </c>
      <c r="D102" s="57">
        <v>82</v>
      </c>
      <c r="E102" s="57">
        <v>132</v>
      </c>
      <c r="F102" s="77">
        <v>50</v>
      </c>
      <c r="G102" s="77">
        <v>500</v>
      </c>
      <c r="H102" s="57">
        <v>500</v>
      </c>
      <c r="I102" s="57">
        <v>200</v>
      </c>
      <c r="J102" s="19" t="s">
        <v>70</v>
      </c>
      <c r="K102" s="72"/>
      <c r="L102" s="73"/>
    </row>
    <row r="103" spans="1:12" ht="15" customHeight="1" x14ac:dyDescent="0.25">
      <c r="A103" s="1" t="s">
        <v>4</v>
      </c>
      <c r="D103" s="58">
        <f t="shared" ref="D103:E103" si="24">D102</f>
        <v>82</v>
      </c>
      <c r="E103" s="58">
        <f t="shared" si="24"/>
        <v>132</v>
      </c>
      <c r="F103" s="75">
        <v>50</v>
      </c>
      <c r="G103" s="90">
        <f t="shared" ref="G103:H103" si="25">G102</f>
        <v>500</v>
      </c>
      <c r="H103" s="58">
        <f t="shared" si="25"/>
        <v>500</v>
      </c>
      <c r="I103" s="58">
        <f>I102</f>
        <v>200</v>
      </c>
      <c r="K103" s="72"/>
      <c r="L103" s="73"/>
    </row>
    <row r="104" spans="1:12" ht="15" customHeight="1" x14ac:dyDescent="0.25">
      <c r="D104" s="58"/>
      <c r="E104" s="58"/>
      <c r="F104" s="75"/>
      <c r="G104" s="75"/>
      <c r="H104" s="58"/>
      <c r="I104" s="58"/>
      <c r="K104" s="72"/>
      <c r="L104" s="73"/>
    </row>
    <row r="105" spans="1:12" ht="15" customHeight="1" x14ac:dyDescent="0.25">
      <c r="A105" s="38" t="s">
        <v>82</v>
      </c>
      <c r="B105" s="38"/>
      <c r="C105" s="38"/>
      <c r="D105" s="64"/>
      <c r="E105" s="64"/>
      <c r="F105" s="39"/>
      <c r="G105" s="39"/>
      <c r="H105" s="64"/>
      <c r="I105" s="64"/>
      <c r="J105" s="22"/>
      <c r="K105" s="72"/>
      <c r="L105" s="73"/>
    </row>
    <row r="106" spans="1:12" ht="30.75" customHeight="1" x14ac:dyDescent="0.25">
      <c r="A106" s="44" t="s">
        <v>83</v>
      </c>
      <c r="B106" s="44" t="s">
        <v>84</v>
      </c>
      <c r="C106" s="45" t="s">
        <v>85</v>
      </c>
      <c r="D106" s="57">
        <v>0</v>
      </c>
      <c r="E106" s="57">
        <v>10056</v>
      </c>
      <c r="F106" s="77">
        <v>9126</v>
      </c>
      <c r="G106" s="77"/>
      <c r="H106" s="57">
        <v>0</v>
      </c>
      <c r="I106" s="57">
        <v>10000</v>
      </c>
      <c r="J106" s="19" t="s">
        <v>117</v>
      </c>
      <c r="K106" s="72"/>
      <c r="L106" s="73"/>
    </row>
    <row r="107" spans="1:12" ht="15" customHeight="1" x14ac:dyDescent="0.25">
      <c r="A107" s="42" t="s">
        <v>86</v>
      </c>
      <c r="B107" s="43"/>
      <c r="C107" s="43"/>
      <c r="D107" s="58">
        <f t="shared" ref="D107:E107" si="26">D106</f>
        <v>0</v>
      </c>
      <c r="E107" s="58">
        <f t="shared" si="26"/>
        <v>10056</v>
      </c>
      <c r="F107" s="75">
        <v>9126</v>
      </c>
      <c r="G107" s="75"/>
      <c r="H107" s="58">
        <f t="shared" ref="H107" si="27">H106</f>
        <v>0</v>
      </c>
      <c r="I107" s="58">
        <f>I106</f>
        <v>10000</v>
      </c>
      <c r="K107" s="72"/>
      <c r="L107" s="73"/>
    </row>
    <row r="108" spans="1:12" ht="15" customHeight="1" x14ac:dyDescent="0.25">
      <c r="D108" s="58"/>
      <c r="E108" s="58"/>
      <c r="F108" s="75"/>
      <c r="G108" s="75"/>
      <c r="H108" s="58"/>
      <c r="I108" s="58"/>
      <c r="K108" s="72"/>
      <c r="L108" s="73"/>
    </row>
    <row r="109" spans="1:12" ht="15" customHeight="1" x14ac:dyDescent="0.25">
      <c r="A109" s="21" t="s">
        <v>3</v>
      </c>
      <c r="B109" s="21"/>
      <c r="C109" s="21"/>
      <c r="D109" s="64"/>
      <c r="E109" s="64"/>
      <c r="F109" s="64"/>
      <c r="G109" s="64"/>
      <c r="H109" s="64"/>
      <c r="I109" s="64"/>
      <c r="J109" s="22"/>
      <c r="K109" s="72"/>
      <c r="L109" s="73"/>
    </row>
    <row r="110" spans="1:12" ht="30.75" customHeight="1" x14ac:dyDescent="0.25">
      <c r="A110" s="23">
        <v>6409</v>
      </c>
      <c r="B110" s="23">
        <v>5222</v>
      </c>
      <c r="C110" s="28" t="s">
        <v>2</v>
      </c>
      <c r="D110" s="57">
        <v>0</v>
      </c>
      <c r="E110" s="57">
        <v>0</v>
      </c>
      <c r="F110" s="77">
        <v>0</v>
      </c>
      <c r="G110" s="77">
        <v>1000</v>
      </c>
      <c r="H110" s="57">
        <v>1000</v>
      </c>
      <c r="I110" s="57">
        <v>500</v>
      </c>
      <c r="J110" s="41" t="s">
        <v>100</v>
      </c>
      <c r="K110" s="72"/>
      <c r="L110" s="73"/>
    </row>
    <row r="111" spans="1:12" ht="15.75" customHeight="1" x14ac:dyDescent="0.25">
      <c r="A111" s="1" t="s">
        <v>1</v>
      </c>
      <c r="D111" s="58">
        <f t="shared" ref="D111:E111" si="28">D110</f>
        <v>0</v>
      </c>
      <c r="E111" s="58">
        <f t="shared" si="28"/>
        <v>0</v>
      </c>
      <c r="F111" s="75">
        <v>0</v>
      </c>
      <c r="G111" s="90">
        <f t="shared" ref="G111:H111" si="29">G110</f>
        <v>1000</v>
      </c>
      <c r="H111" s="58">
        <f t="shared" si="29"/>
        <v>1000</v>
      </c>
      <c r="I111" s="58">
        <f>I110</f>
        <v>500</v>
      </c>
      <c r="K111" s="72"/>
      <c r="L111" s="73"/>
    </row>
    <row r="112" spans="1:12" ht="15" customHeight="1" x14ac:dyDescent="0.25">
      <c r="A112" s="23"/>
      <c r="B112" s="23"/>
      <c r="C112" s="23"/>
      <c r="D112" s="57"/>
      <c r="E112" s="57"/>
      <c r="F112" s="77"/>
      <c r="G112" s="77"/>
      <c r="H112" s="57"/>
      <c r="I112" s="57"/>
      <c r="J112" s="24"/>
      <c r="K112" s="72"/>
      <c r="L112" s="73"/>
    </row>
    <row r="113" spans="1:12" ht="15" customHeight="1" x14ac:dyDescent="0.25">
      <c r="A113" s="4" t="s">
        <v>0</v>
      </c>
      <c r="D113" s="67">
        <f>D111+D107+D103+D99+D95+D74+D69+D68+D67+D66+D65+D64+D63+D62+D61+D60+D59+D58</f>
        <v>1050609</v>
      </c>
      <c r="E113" s="67">
        <f t="shared" ref="E113:I113" si="30">E111+E107+E103+E99+E95+E74+E69+E68+E67+E66+E65+E64+E63+E62+E61+E60+E59+E58+E78</f>
        <v>1907813</v>
      </c>
      <c r="F113" s="46">
        <f t="shared" si="30"/>
        <v>1209134.79</v>
      </c>
      <c r="G113" s="96">
        <f t="shared" si="30"/>
        <v>1423250</v>
      </c>
      <c r="H113" s="67">
        <f t="shared" si="30"/>
        <v>1423250</v>
      </c>
      <c r="I113" s="67">
        <f t="shared" si="30"/>
        <v>1481700</v>
      </c>
      <c r="K113" s="72"/>
      <c r="L113" s="73"/>
    </row>
    <row r="114" spans="1:12" ht="15" customHeight="1" x14ac:dyDescent="0.25">
      <c r="A114" s="4"/>
      <c r="F114" s="75"/>
      <c r="G114" s="75"/>
      <c r="K114" s="72"/>
      <c r="L114" s="73"/>
    </row>
    <row r="115" spans="1:12" ht="30.75" customHeight="1" x14ac:dyDescent="0.25">
      <c r="A115" s="47" t="s">
        <v>71</v>
      </c>
      <c r="D115" s="60"/>
      <c r="E115" s="60"/>
      <c r="F115" s="75"/>
      <c r="G115" s="75"/>
      <c r="H115" s="60"/>
      <c r="I115" s="60"/>
      <c r="K115" s="72"/>
      <c r="L115" s="73"/>
    </row>
    <row r="116" spans="1:12" ht="30" x14ac:dyDescent="0.25">
      <c r="A116" s="11"/>
      <c r="B116" s="11">
        <v>8115</v>
      </c>
      <c r="C116" s="13" t="s">
        <v>72</v>
      </c>
      <c r="D116" s="68">
        <f>D113-D52</f>
        <v>-501659</v>
      </c>
      <c r="E116" s="68">
        <f t="shared" ref="E116" si="31">E113-E52</f>
        <v>457078</v>
      </c>
      <c r="F116" s="48">
        <f t="shared" ref="F116:I116" si="32">F113-F52</f>
        <v>-292239.94999999995</v>
      </c>
      <c r="G116" s="68">
        <f t="shared" si="32"/>
        <v>-39980</v>
      </c>
      <c r="H116" s="68">
        <f t="shared" si="32"/>
        <v>-39980</v>
      </c>
      <c r="I116" s="68">
        <f t="shared" si="32"/>
        <v>38070</v>
      </c>
      <c r="J116" s="12"/>
      <c r="K116" s="72"/>
      <c r="L116" s="73"/>
    </row>
    <row r="117" spans="1:12" ht="15" customHeight="1" x14ac:dyDescent="0.25">
      <c r="D117" s="53"/>
      <c r="E117" s="53"/>
      <c r="F117" s="20"/>
      <c r="G117" s="20"/>
      <c r="H117" s="53"/>
      <c r="I117" s="53"/>
    </row>
    <row r="118" spans="1:12" ht="15" customHeight="1" x14ac:dyDescent="0.25">
      <c r="D118" s="67"/>
      <c r="E118" s="67"/>
      <c r="F118" s="46"/>
      <c r="G118" s="46"/>
      <c r="H118" s="67"/>
      <c r="I118" s="67"/>
    </row>
    <row r="119" spans="1:12" x14ac:dyDescent="0.25">
      <c r="A119" s="4"/>
    </row>
  </sheetData>
  <mergeCells count="2">
    <mergeCell ref="A1:J1"/>
    <mergeCell ref="A3:J3"/>
  </mergeCells>
  <phoneticPr fontId="0" type="noConversion"/>
  <pageMargins left="0.39370078740157483" right="0.39370078740157483" top="0.39370078740157483" bottom="0.39370078740157483" header="0" footer="0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Obec</cp:lastModifiedBy>
  <cp:lastPrinted>2021-11-02T09:17:12Z</cp:lastPrinted>
  <dcterms:created xsi:type="dcterms:W3CDTF">2011-07-07T19:31:33Z</dcterms:created>
  <dcterms:modified xsi:type="dcterms:W3CDTF">2022-09-15T07:47:22Z</dcterms:modified>
</cp:coreProperties>
</file>