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8130" activeTab="0"/>
  </bookViews>
  <sheets>
    <sheet name="rozpočet 2017" sheetId="1" r:id="rId1"/>
  </sheets>
  <definedNames/>
  <calcPr fullCalcOnLoad="1"/>
</workbook>
</file>

<file path=xl/sharedStrings.xml><?xml version="1.0" encoding="utf-8"?>
<sst xmlns="http://schemas.openxmlformats.org/spreadsheetml/2006/main" count="136" uniqueCount="113">
  <si>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</si>
  <si>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</si>
  <si>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</si>
  <si>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</si>
  <si>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</si>
  <si>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</si>
  <si>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</si>
  <si>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</si>
  <si>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</si>
  <si>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</si>
  <si>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</si>
  <si>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</si>
  <si>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</si>
  <si>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</si>
  <si>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</si>
  <si>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</si>
  <si>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</si>
  <si>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</si>
  <si>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</si>
  <si>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</si>
  <si>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</si>
  <si>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</si>
  <si>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</si>
  <si>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</si>
  <si>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</si>
  <si>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</si>
  <si>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</si>
  <si>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</si>
  <si>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</si>
  <si>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</si>
  <si>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</si>
  <si>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</si>
  <si>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Odvádění a čištění odpadních vod a nakl.s kaly</t>
  </si>
  <si>
    <t>Pitná voda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</si>
  <si>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</si>
  <si>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</si>
  <si>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</si>
  <si>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</si>
  <si>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</si>
  <si>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</si>
  <si>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</si>
  <si>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</si>
  <si>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</si>
  <si>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</si>
  <si>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</si>
  <si>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</si>
  <si>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</si>
  <si>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</si>
  <si>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</si>
  <si>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</si>
  <si>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</si>
  <si>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</si>
  <si>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</si>
  <si>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</si>
  <si>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</si>
  <si>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</si>
  <si>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</si>
  <si>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</si>
  <si>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</si>
  <si>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</si>
  <si>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</si>
  <si>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</si>
  <si>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</si>
  <si>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</si>
  <si>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</si>
  <si>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</si>
  <si>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</si>
  <si>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Název a sídlo účetní jednotky: Obec Haškovcova Lhota, Haškovcova Lhota čp. 5, 391 65</t>
  </si>
  <si>
    <t>Příjmy z pronájmu pozemků</t>
  </si>
  <si>
    <t>Popis</t>
  </si>
  <si>
    <t>dotace na provoz</t>
  </si>
  <si>
    <t>těžba dřeva</t>
  </si>
  <si>
    <t>známky na popelnice</t>
  </si>
  <si>
    <t>za vytříděný odpad</t>
  </si>
  <si>
    <t>les</t>
  </si>
  <si>
    <t>daň z příjmu obce</t>
  </si>
  <si>
    <t>III. Financování</t>
  </si>
  <si>
    <t>Změna stavu krátkodobých prostředků na bankovních účtech</t>
  </si>
  <si>
    <t>Komunální služby a územní rozvoj j.n.</t>
  </si>
  <si>
    <t>oprava obec. úřadu</t>
  </si>
  <si>
    <t>1351</t>
  </si>
  <si>
    <t>Odvod loterií a podobných her kromě výh. hrac. př.</t>
  </si>
  <si>
    <t>6310</t>
  </si>
  <si>
    <t>2329</t>
  </si>
  <si>
    <t>Ostatní nedaňové příjmy jinde nezařazené</t>
  </si>
  <si>
    <t>Pojištění funkčně nespecifikované</t>
  </si>
  <si>
    <t>6320</t>
  </si>
  <si>
    <t>5163</t>
  </si>
  <si>
    <t>Celkem za 6320:</t>
  </si>
  <si>
    <t>Finanční vypořádání minulých let</t>
  </si>
  <si>
    <t>6402</t>
  </si>
  <si>
    <t>5366</t>
  </si>
  <si>
    <t>Výdaje finan. vypoř. min. let mezi krajem a obcemi</t>
  </si>
  <si>
    <t>Celkem za 6402:</t>
  </si>
  <si>
    <t>příjmy z popl. za odpady</t>
  </si>
  <si>
    <t>příspěvek společnosti IVET</t>
  </si>
  <si>
    <t>příjmy z pronájmu od Radka Doudy</t>
  </si>
  <si>
    <t>příjmy od Vodárenského sdružení</t>
  </si>
  <si>
    <t>příjmy z úroků (účet ČNB)</t>
  </si>
  <si>
    <t>příjmy z úroků (účty KB)</t>
  </si>
  <si>
    <t>násada do rybníka</t>
  </si>
  <si>
    <t>vedení kronika</t>
  </si>
  <si>
    <t>MDŽ, dětský den, ukončení léta, důchodce</t>
  </si>
  <si>
    <t>ostatní výdaje</t>
  </si>
  <si>
    <t>výdaje na vývoz popelnic a sběrný dvůr</t>
  </si>
  <si>
    <t>vedení účetnictví, administativa, archivace</t>
  </si>
  <si>
    <t>v budově OÚ, hasičské zbrojnice</t>
  </si>
  <si>
    <t>řešení případných přestupkových řízení</t>
  </si>
  <si>
    <t>pojištění obce - odpovědnost + majetek</t>
  </si>
  <si>
    <t>vrácení dotace za rok 2016 - volby</t>
  </si>
  <si>
    <t>příspěvky sdružení Bechyňsko, Toulava, SMO</t>
  </si>
  <si>
    <t>Poplatek za provoz, shrom.,.. a odstr. kom. odpadu</t>
  </si>
  <si>
    <t>ROZPOČET PRO ROK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</si>
</sst>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\ _K_č_-;\-* #,##0.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164" fontId="2" fillId="0" borderId="0" xfId="34" applyNumberFormat="1" applyFont="1" applyFill="1" applyBorder="1" applyAlignment="1">
      <alignment horizontal="right" vertical="top"/>
    </xf>
    <xf numFmtId="164" fontId="2" fillId="0" borderId="0" xfId="34" applyNumberFormat="1" applyFont="1" applyFill="1" applyAlignment="1">
      <alignment vertical="top"/>
    </xf>
    <xf numFmtId="164" fontId="2" fillId="0" borderId="0" xfId="34" applyNumberFormat="1" applyFont="1" applyFill="1" applyBorder="1" applyAlignment="1" applyProtection="1">
      <alignment horizontal="right" vertical="top"/>
      <protection/>
    </xf>
    <xf numFmtId="164" fontId="2" fillId="0" borderId="10" xfId="34" applyNumberFormat="1" applyFont="1" applyFill="1" applyBorder="1" applyAlignment="1" applyProtection="1">
      <alignment horizontal="right" vertical="top"/>
      <protection/>
    </xf>
    <xf numFmtId="164" fontId="2" fillId="0" borderId="0" xfId="34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164" fontId="2" fillId="0" borderId="10" xfId="34" applyNumberFormat="1" applyFont="1" applyFill="1" applyBorder="1" applyAlignment="1">
      <alignment vertical="top"/>
    </xf>
    <xf numFmtId="164" fontId="2" fillId="0" borderId="11" xfId="34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2" fillId="33" borderId="11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 wrapText="1"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/>
      <protection/>
    </xf>
    <xf numFmtId="164" fontId="2" fillId="0" borderId="10" xfId="34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12" xfId="34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64" fontId="2" fillId="0" borderId="13" xfId="34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4" fontId="4" fillId="0" borderId="0" xfId="34" applyNumberFormat="1" applyFont="1" applyFill="1" applyBorder="1" applyAlignment="1" applyProtection="1">
      <alignment horizontal="center" vertical="top"/>
      <protection/>
    </xf>
    <xf numFmtId="164" fontId="2" fillId="0" borderId="0" xfId="34" applyNumberFormat="1" applyFont="1" applyFill="1" applyBorder="1" applyAlignment="1">
      <alignment vertical="top"/>
    </xf>
    <xf numFmtId="164" fontId="2" fillId="0" borderId="11" xfId="34" applyNumberFormat="1" applyFont="1" applyFill="1" applyBorder="1" applyAlignment="1">
      <alignment vertical="top"/>
    </xf>
    <xf numFmtId="164" fontId="4" fillId="0" borderId="0" xfId="34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164" fontId="2" fillId="0" borderId="0" xfId="34" applyNumberFormat="1" applyFont="1" applyFill="1" applyAlignment="1">
      <alignment horizontal="right" vertical="top"/>
    </xf>
    <xf numFmtId="164" fontId="4" fillId="0" borderId="0" xfId="34" applyNumberFormat="1" applyFont="1" applyFill="1" applyBorder="1" applyAlignment="1">
      <alignment horizontal="right" vertical="top"/>
    </xf>
    <xf numFmtId="164" fontId="2" fillId="0" borderId="0" xfId="34" applyNumberFormat="1" applyFont="1" applyFill="1" applyBorder="1" applyAlignment="1">
      <alignment horizontal="left" vertical="top"/>
    </xf>
    <xf numFmtId="164" fontId="4" fillId="0" borderId="0" xfId="34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164" fontId="2" fillId="0" borderId="14" xfId="34" applyNumberFormat="1" applyFont="1" applyFill="1" applyBorder="1" applyAlignment="1">
      <alignment vertical="top"/>
    </xf>
    <xf numFmtId="0" fontId="3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49" fontId="2" fillId="0" borderId="15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64" fontId="2" fillId="0" borderId="15" xfId="34" applyNumberFormat="1" applyFont="1" applyFill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164" fontId="4" fillId="0" borderId="16" xfId="34" applyNumberFormat="1" applyFont="1" applyFill="1" applyBorder="1" applyAlignment="1" applyProtection="1">
      <alignment horizontal="left" vertical="top"/>
      <protection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4" fontId="2" fillId="0" borderId="14" xfId="34" applyNumberFormat="1" applyFont="1" applyFill="1" applyBorder="1" applyAlignment="1" applyProtection="1">
      <alignment horizontal="right" vertical="top"/>
      <protection/>
    </xf>
    <xf numFmtId="0" fontId="3" fillId="0" borderId="15" xfId="0" applyFont="1" applyBorder="1" applyAlignment="1">
      <alignment vertical="top" wrapText="1"/>
    </xf>
    <xf numFmtId="164" fontId="2" fillId="0" borderId="16" xfId="34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horizontal="left" vertical="top" wrapText="1"/>
    </xf>
    <xf numFmtId="164" fontId="2" fillId="0" borderId="14" xfId="34" applyNumberFormat="1" applyFont="1" applyFill="1" applyBorder="1" applyAlignment="1">
      <alignment horizontal="right" vertical="top"/>
    </xf>
    <xf numFmtId="164" fontId="2" fillId="0" borderId="14" xfId="34" applyNumberFormat="1" applyFont="1" applyFill="1" applyBorder="1" applyAlignment="1" applyProtection="1">
      <alignment vertical="top"/>
      <protection/>
    </xf>
    <xf numFmtId="0" fontId="3" fillId="0" borderId="15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4" fillId="33" borderId="16" xfId="0" applyNumberFormat="1" applyFont="1" applyFill="1" applyBorder="1" applyAlignment="1" applyProtection="1">
      <alignment vertical="top"/>
      <protection/>
    </xf>
    <xf numFmtId="0" fontId="2" fillId="0" borderId="16" xfId="0" applyFont="1" applyBorder="1" applyAlignment="1">
      <alignment vertical="top"/>
    </xf>
    <xf numFmtId="0" fontId="2" fillId="0" borderId="16" xfId="0" applyFont="1" applyFill="1" applyBorder="1" applyAlignment="1">
      <alignment vertical="top"/>
    </xf>
    <xf numFmtId="164" fontId="4" fillId="0" borderId="14" xfId="34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E3" sqref="E3"/>
    </sheetView>
  </sheetViews>
  <sheetFormatPr defaultColWidth="9.00390625" defaultRowHeight="15"/>
  <cols>
    <col min="1" max="1" width="10.00390625" style="2" customWidth="1"/>
    <col min="2" max="2" width="9.00390625" style="2" customWidth="1"/>
    <col min="3" max="3" width="43.140625" style="2" customWidth="1"/>
    <col min="4" max="4" width="17.8515625" style="21" customWidth="1"/>
    <col min="5" max="5" width="29.421875" style="20" customWidth="1"/>
    <col min="6" max="16384" width="9.00390625" style="2" customWidth="1"/>
  </cols>
  <sheetData>
    <row r="1" spans="1:5" ht="15" customHeight="1">
      <c r="A1" s="76" t="s">
        <v>67</v>
      </c>
      <c r="B1" s="76"/>
      <c r="C1" s="76"/>
      <c r="D1" s="76"/>
      <c r="E1" s="76"/>
    </row>
    <row r="3" spans="1:4" ht="15" customHeight="1">
      <c r="A3" s="75" t="s">
        <v>112</v>
      </c>
      <c r="B3" s="75"/>
      <c r="C3" s="75"/>
      <c r="D3" s="75"/>
    </row>
    <row r="4" ht="15.75" thickBot="1"/>
    <row r="5" spans="1:4" ht="15" customHeight="1">
      <c r="A5" s="22" t="s">
        <v>66</v>
      </c>
      <c r="D5" s="23">
        <v>2017</v>
      </c>
    </row>
    <row r="6" spans="1:4" ht="15" customHeight="1">
      <c r="A6" s="24" t="s">
        <v>40</v>
      </c>
      <c r="B6" s="24" t="s">
        <v>39</v>
      </c>
      <c r="C6" s="24" t="s">
        <v>38</v>
      </c>
      <c r="D6" s="25" t="s">
        <v>37</v>
      </c>
    </row>
    <row r="7" spans="1:5" ht="30" customHeight="1">
      <c r="A7" s="3" t="s">
        <v>56</v>
      </c>
      <c r="B7" s="2">
        <v>1111</v>
      </c>
      <c r="C7" s="1" t="s">
        <v>65</v>
      </c>
      <c r="D7" s="5">
        <f>138000+68000</f>
        <v>206000</v>
      </c>
      <c r="E7" s="26"/>
    </row>
    <row r="8" spans="1:5" ht="15" customHeight="1">
      <c r="A8" s="43" t="s">
        <v>56</v>
      </c>
      <c r="B8" s="44">
        <v>1112</v>
      </c>
      <c r="C8" s="44" t="s">
        <v>64</v>
      </c>
      <c r="D8" s="45">
        <f>2000+1500</f>
        <v>3500</v>
      </c>
      <c r="E8" s="46"/>
    </row>
    <row r="9" spans="1:5" ht="15" customHeight="1">
      <c r="A9" s="43" t="s">
        <v>56</v>
      </c>
      <c r="B9" s="44">
        <v>1113</v>
      </c>
      <c r="C9" s="44" t="s">
        <v>63</v>
      </c>
      <c r="D9" s="45">
        <v>16000</v>
      </c>
      <c r="E9" s="46"/>
    </row>
    <row r="10" spans="1:5" ht="15" customHeight="1">
      <c r="A10" s="43" t="s">
        <v>56</v>
      </c>
      <c r="B10" s="44">
        <v>1121</v>
      </c>
      <c r="C10" s="44" t="s">
        <v>62</v>
      </c>
      <c r="D10" s="45">
        <f>155000+17000</f>
        <v>172000</v>
      </c>
      <c r="E10" s="46"/>
    </row>
    <row r="11" spans="1:5" ht="15" customHeight="1">
      <c r="A11" s="43" t="s">
        <v>56</v>
      </c>
      <c r="B11" s="44">
        <v>1122</v>
      </c>
      <c r="C11" s="44" t="s">
        <v>61</v>
      </c>
      <c r="D11" s="45">
        <v>10000</v>
      </c>
      <c r="E11" s="46"/>
    </row>
    <row r="12" spans="1:5" ht="15" customHeight="1">
      <c r="A12" s="43" t="s">
        <v>56</v>
      </c>
      <c r="B12" s="44">
        <v>1211</v>
      </c>
      <c r="C12" s="44" t="s">
        <v>60</v>
      </c>
      <c r="D12" s="45">
        <f>335000+38000</f>
        <v>373000</v>
      </c>
      <c r="E12" s="46"/>
    </row>
    <row r="13" spans="1:5" ht="32.25" customHeight="1">
      <c r="A13" s="43" t="s">
        <v>56</v>
      </c>
      <c r="B13" s="44">
        <v>1340</v>
      </c>
      <c r="C13" s="47" t="s">
        <v>111</v>
      </c>
      <c r="D13" s="45">
        <v>5000</v>
      </c>
      <c r="E13" s="48" t="s">
        <v>94</v>
      </c>
    </row>
    <row r="14" spans="1:5" ht="15" customHeight="1">
      <c r="A14" s="43" t="s">
        <v>56</v>
      </c>
      <c r="B14" s="44">
        <v>1341</v>
      </c>
      <c r="C14" s="44" t="s">
        <v>59</v>
      </c>
      <c r="D14" s="45">
        <v>1100</v>
      </c>
      <c r="E14" s="46"/>
    </row>
    <row r="15" spans="1:5" ht="15" customHeight="1">
      <c r="A15" s="43" t="s">
        <v>56</v>
      </c>
      <c r="B15" s="44">
        <v>1345</v>
      </c>
      <c r="C15" s="44" t="s">
        <v>58</v>
      </c>
      <c r="D15" s="45">
        <f>3600+8000</f>
        <v>11600</v>
      </c>
      <c r="E15" s="46"/>
    </row>
    <row r="16" spans="1:5" ht="29.25" customHeight="1">
      <c r="A16" s="49" t="s">
        <v>56</v>
      </c>
      <c r="B16" s="50" t="s">
        <v>80</v>
      </c>
      <c r="C16" s="50" t="s">
        <v>81</v>
      </c>
      <c r="D16" s="45">
        <f>3000+1800</f>
        <v>4800</v>
      </c>
      <c r="E16" s="46"/>
    </row>
    <row r="17" spans="1:5" ht="15" customHeight="1">
      <c r="A17" s="43" t="s">
        <v>56</v>
      </c>
      <c r="B17" s="44">
        <v>1511</v>
      </c>
      <c r="C17" s="44" t="s">
        <v>57</v>
      </c>
      <c r="D17" s="45">
        <v>165000</v>
      </c>
      <c r="E17" s="46"/>
    </row>
    <row r="18" spans="1:5" ht="30" customHeight="1">
      <c r="A18" s="51" t="s">
        <v>56</v>
      </c>
      <c r="B18" s="52">
        <v>4112</v>
      </c>
      <c r="C18" s="53" t="s">
        <v>55</v>
      </c>
      <c r="D18" s="54">
        <v>54400</v>
      </c>
      <c r="E18" s="55" t="s">
        <v>70</v>
      </c>
    </row>
    <row r="19" spans="1:5" ht="15" customHeight="1">
      <c r="A19" s="3" t="s">
        <v>54</v>
      </c>
      <c r="D19" s="27">
        <f>SUM(D7:D18)</f>
        <v>1022400</v>
      </c>
      <c r="E19" s="26"/>
    </row>
    <row r="20" spans="4:5" ht="8.25" customHeight="1">
      <c r="D20" s="5"/>
      <c r="E20" s="26"/>
    </row>
    <row r="21" spans="1:5" ht="15" customHeight="1">
      <c r="A21" s="56" t="s">
        <v>36</v>
      </c>
      <c r="B21" s="56"/>
      <c r="C21" s="56"/>
      <c r="D21" s="57"/>
      <c r="E21" s="58"/>
    </row>
    <row r="22" spans="1:5" ht="15" customHeight="1">
      <c r="A22" s="9">
        <v>1031</v>
      </c>
      <c r="B22" s="9">
        <v>2111</v>
      </c>
      <c r="C22" s="9" t="s">
        <v>48</v>
      </c>
      <c r="D22" s="10">
        <v>12000</v>
      </c>
      <c r="E22" s="55" t="s">
        <v>71</v>
      </c>
    </row>
    <row r="23" spans="1:5" ht="15" customHeight="1">
      <c r="A23" s="2" t="s">
        <v>53</v>
      </c>
      <c r="D23" s="5">
        <f>D22</f>
        <v>12000</v>
      </c>
      <c r="E23" s="26"/>
    </row>
    <row r="24" spans="4:5" ht="6.75" customHeight="1">
      <c r="D24" s="28"/>
      <c r="E24" s="26"/>
    </row>
    <row r="25" spans="1:5" ht="15" customHeight="1">
      <c r="A25" s="56" t="s">
        <v>34</v>
      </c>
      <c r="B25" s="56"/>
      <c r="C25" s="56"/>
      <c r="D25" s="57"/>
      <c r="E25" s="58"/>
    </row>
    <row r="26" spans="1:5" ht="15" customHeight="1">
      <c r="A26" s="9">
        <v>2212</v>
      </c>
      <c r="B26" s="9">
        <v>2324</v>
      </c>
      <c r="C26" s="9" t="s">
        <v>52</v>
      </c>
      <c r="D26" s="10">
        <v>20000</v>
      </c>
      <c r="E26" s="59" t="s">
        <v>95</v>
      </c>
    </row>
    <row r="27" spans="1:5" ht="15" customHeight="1">
      <c r="A27" s="2" t="s">
        <v>51</v>
      </c>
      <c r="D27" s="5">
        <f>D26</f>
        <v>20000</v>
      </c>
      <c r="E27" s="26"/>
    </row>
    <row r="28" spans="4:5" ht="6.75" customHeight="1">
      <c r="D28" s="5"/>
      <c r="E28" s="26"/>
    </row>
    <row r="29" spans="1:5" ht="15" customHeight="1">
      <c r="A29" s="56" t="s">
        <v>28</v>
      </c>
      <c r="B29" s="56"/>
      <c r="C29" s="56"/>
      <c r="D29" s="57"/>
      <c r="E29" s="58"/>
    </row>
    <row r="30" spans="1:5" ht="15" customHeight="1">
      <c r="A30" s="9">
        <v>3722</v>
      </c>
      <c r="B30" s="9">
        <v>2111</v>
      </c>
      <c r="C30" s="9" t="s">
        <v>48</v>
      </c>
      <c r="D30" s="10">
        <v>12000</v>
      </c>
      <c r="E30" s="61" t="s">
        <v>72</v>
      </c>
    </row>
    <row r="31" spans="1:5" ht="15" customHeight="1">
      <c r="A31" s="2" t="s">
        <v>50</v>
      </c>
      <c r="D31" s="5">
        <f>D30</f>
        <v>12000</v>
      </c>
      <c r="E31" s="60"/>
    </row>
    <row r="32" spans="4:5" ht="5.25" customHeight="1">
      <c r="D32" s="5"/>
      <c r="E32" s="60"/>
    </row>
    <row r="33" spans="1:5" ht="15" customHeight="1">
      <c r="A33" s="56" t="s">
        <v>49</v>
      </c>
      <c r="B33" s="56"/>
      <c r="C33" s="56"/>
      <c r="D33" s="57"/>
      <c r="E33" s="58"/>
    </row>
    <row r="34" spans="1:5" ht="15" customHeight="1">
      <c r="A34" s="9">
        <v>3725</v>
      </c>
      <c r="B34" s="9">
        <v>2111</v>
      </c>
      <c r="C34" s="9" t="s">
        <v>48</v>
      </c>
      <c r="D34" s="10">
        <v>8000</v>
      </c>
      <c r="E34" s="63" t="s">
        <v>73</v>
      </c>
    </row>
    <row r="35" spans="1:5" ht="15" customHeight="1">
      <c r="A35" s="2" t="s">
        <v>47</v>
      </c>
      <c r="D35" s="5">
        <f>D34</f>
        <v>8000</v>
      </c>
      <c r="E35" s="60"/>
    </row>
    <row r="36" spans="4:5" ht="5.25" customHeight="1">
      <c r="D36" s="5"/>
      <c r="E36" s="26"/>
    </row>
    <row r="37" spans="1:5" ht="15" customHeight="1">
      <c r="A37" s="56" t="s">
        <v>21</v>
      </c>
      <c r="B37" s="56"/>
      <c r="C37" s="56"/>
      <c r="D37" s="57"/>
      <c r="E37" s="58"/>
    </row>
    <row r="38" spans="1:5" ht="30" customHeight="1">
      <c r="A38" s="44">
        <v>6171</v>
      </c>
      <c r="B38" s="44">
        <v>2131</v>
      </c>
      <c r="C38" s="44" t="s">
        <v>68</v>
      </c>
      <c r="D38" s="62">
        <v>12000</v>
      </c>
      <c r="E38" s="48" t="s">
        <v>96</v>
      </c>
    </row>
    <row r="39" spans="1:5" ht="32.25" customHeight="1">
      <c r="A39" s="9">
        <v>6171</v>
      </c>
      <c r="B39" s="9">
        <v>2132</v>
      </c>
      <c r="C39" s="40" t="s">
        <v>46</v>
      </c>
      <c r="D39" s="7">
        <v>30000</v>
      </c>
      <c r="E39" s="55" t="s">
        <v>97</v>
      </c>
    </row>
    <row r="40" spans="1:5" ht="15" customHeight="1">
      <c r="A40" s="2" t="s">
        <v>7</v>
      </c>
      <c r="D40" s="6">
        <f>SUM(D38:D39)</f>
        <v>42000</v>
      </c>
      <c r="E40" s="26"/>
    </row>
    <row r="41" spans="4:5" ht="6" customHeight="1">
      <c r="D41" s="5"/>
      <c r="E41" s="26"/>
    </row>
    <row r="42" spans="1:5" ht="15" customHeight="1">
      <c r="A42" s="56" t="s">
        <v>45</v>
      </c>
      <c r="B42" s="56"/>
      <c r="C42" s="56"/>
      <c r="D42" s="57"/>
      <c r="E42" s="58"/>
    </row>
    <row r="43" spans="1:5" ht="15" customHeight="1">
      <c r="A43" s="44">
        <v>6310</v>
      </c>
      <c r="B43" s="44">
        <v>2141</v>
      </c>
      <c r="C43" s="44" t="s">
        <v>44</v>
      </c>
      <c r="D43" s="45">
        <v>3000</v>
      </c>
      <c r="E43" s="46" t="s">
        <v>99</v>
      </c>
    </row>
    <row r="44" spans="1:5" ht="28.5" customHeight="1">
      <c r="A44" s="12" t="s">
        <v>82</v>
      </c>
      <c r="B44" s="13" t="s">
        <v>83</v>
      </c>
      <c r="C44" s="41" t="s">
        <v>84</v>
      </c>
      <c r="D44" s="29">
        <v>100</v>
      </c>
      <c r="E44" s="59" t="s">
        <v>98</v>
      </c>
    </row>
    <row r="45" spans="1:5" ht="15" customHeight="1">
      <c r="A45" s="2" t="s">
        <v>43</v>
      </c>
      <c r="D45" s="8">
        <f>SUM(D43:D44)</f>
        <v>3100</v>
      </c>
      <c r="E45" s="26"/>
    </row>
    <row r="46" spans="1:5" ht="6.75" customHeight="1">
      <c r="A46" s="9"/>
      <c r="B46" s="9"/>
      <c r="C46" s="9"/>
      <c r="D46" s="10"/>
      <c r="E46" s="59"/>
    </row>
    <row r="47" spans="1:5" ht="15" customHeight="1">
      <c r="A47" s="22" t="s">
        <v>42</v>
      </c>
      <c r="D47" s="30">
        <f>D45+D40+D35+D31+D27+D23+D19</f>
        <v>1119500</v>
      </c>
      <c r="E47" s="26"/>
    </row>
    <row r="48" ht="27" customHeight="1">
      <c r="E48" s="26"/>
    </row>
    <row r="49" spans="1:5" ht="15" customHeight="1" thickBot="1">
      <c r="A49" s="31"/>
      <c r="B49" s="31"/>
      <c r="C49" s="31"/>
      <c r="E49" s="32"/>
    </row>
    <row r="50" spans="1:5" ht="15" customHeight="1">
      <c r="A50" s="22" t="s">
        <v>41</v>
      </c>
      <c r="D50" s="23">
        <v>2017</v>
      </c>
      <c r="E50" s="26"/>
    </row>
    <row r="51" spans="1:5" ht="15" customHeight="1">
      <c r="A51" s="24" t="s">
        <v>40</v>
      </c>
      <c r="B51" s="24" t="s">
        <v>39</v>
      </c>
      <c r="C51" s="24" t="s">
        <v>38</v>
      </c>
      <c r="D51" s="25" t="s">
        <v>37</v>
      </c>
      <c r="E51" s="33" t="s">
        <v>69</v>
      </c>
    </row>
    <row r="52" ht="15" customHeight="1">
      <c r="E52" s="16"/>
    </row>
    <row r="53" spans="1:5" ht="15" customHeight="1">
      <c r="A53" s="56">
        <v>1031</v>
      </c>
      <c r="B53" s="56"/>
      <c r="C53" s="56" t="s">
        <v>36</v>
      </c>
      <c r="D53" s="64">
        <v>24000</v>
      </c>
      <c r="E53" s="65" t="s">
        <v>74</v>
      </c>
    </row>
    <row r="54" spans="1:5" ht="15" customHeight="1">
      <c r="A54" s="44">
        <v>1070</v>
      </c>
      <c r="B54" s="44"/>
      <c r="C54" s="44" t="s">
        <v>35</v>
      </c>
      <c r="D54" s="66">
        <v>15000</v>
      </c>
      <c r="E54" s="46" t="s">
        <v>100</v>
      </c>
    </row>
    <row r="55" spans="1:5" ht="15" customHeight="1">
      <c r="A55" s="44">
        <v>2212</v>
      </c>
      <c r="B55" s="44"/>
      <c r="C55" s="44" t="s">
        <v>34</v>
      </c>
      <c r="D55" s="66">
        <f>15000+35000</f>
        <v>50000</v>
      </c>
      <c r="E55" s="46"/>
    </row>
    <row r="56" spans="1:5" ht="15" customHeight="1">
      <c r="A56" s="44">
        <v>2310</v>
      </c>
      <c r="B56" s="44"/>
      <c r="C56" s="44" t="s">
        <v>33</v>
      </c>
      <c r="D56" s="66">
        <v>1500</v>
      </c>
      <c r="E56" s="46"/>
    </row>
    <row r="57" spans="1:5" ht="29.25" customHeight="1">
      <c r="A57" s="44">
        <v>2321</v>
      </c>
      <c r="B57" s="44"/>
      <c r="C57" s="47" t="s">
        <v>32</v>
      </c>
      <c r="D57" s="66">
        <v>1000</v>
      </c>
      <c r="E57" s="46"/>
    </row>
    <row r="58" spans="1:5" ht="15" customHeight="1">
      <c r="A58" s="44">
        <v>3319</v>
      </c>
      <c r="B58" s="44"/>
      <c r="C58" s="44" t="s">
        <v>31</v>
      </c>
      <c r="D58" s="66">
        <v>25000</v>
      </c>
      <c r="E58" s="48" t="s">
        <v>101</v>
      </c>
    </row>
    <row r="59" spans="1:5" ht="30" customHeight="1">
      <c r="A59" s="44">
        <v>3399</v>
      </c>
      <c r="B59" s="44"/>
      <c r="C59" s="47" t="s">
        <v>30</v>
      </c>
      <c r="D59" s="67">
        <f>16500+17500</f>
        <v>34000</v>
      </c>
      <c r="E59" s="48" t="s">
        <v>102</v>
      </c>
    </row>
    <row r="60" spans="1:5" ht="15" customHeight="1">
      <c r="A60" s="44">
        <v>3631</v>
      </c>
      <c r="B60" s="44"/>
      <c r="C60" s="44" t="s">
        <v>29</v>
      </c>
      <c r="D60" s="66">
        <f>8000+17000</f>
        <v>25000</v>
      </c>
      <c r="E60" s="46"/>
    </row>
    <row r="61" spans="1:5" ht="15" customHeight="1">
      <c r="A61" s="44">
        <v>3639</v>
      </c>
      <c r="B61" s="44"/>
      <c r="C61" s="44" t="s">
        <v>78</v>
      </c>
      <c r="D61" s="66">
        <f>10000+14000</f>
        <v>24000</v>
      </c>
      <c r="E61" s="46" t="s">
        <v>103</v>
      </c>
    </row>
    <row r="62" spans="1:5" ht="29.25" customHeight="1">
      <c r="A62" s="44">
        <v>3722</v>
      </c>
      <c r="B62" s="44"/>
      <c r="C62" s="44" t="s">
        <v>28</v>
      </c>
      <c r="D62" s="66">
        <v>150000</v>
      </c>
      <c r="E62" s="48" t="s">
        <v>104</v>
      </c>
    </row>
    <row r="63" spans="1:5" ht="15" customHeight="1">
      <c r="A63" s="44">
        <v>3745</v>
      </c>
      <c r="B63" s="44"/>
      <c r="C63" s="44" t="s">
        <v>27</v>
      </c>
      <c r="D63" s="66">
        <v>38000</v>
      </c>
      <c r="E63" s="46"/>
    </row>
    <row r="64" spans="1:5" ht="15" customHeight="1">
      <c r="A64" s="44">
        <v>5512</v>
      </c>
      <c r="B64" s="44"/>
      <c r="C64" s="44" t="s">
        <v>26</v>
      </c>
      <c r="D64" s="66">
        <v>7000</v>
      </c>
      <c r="E64" s="46"/>
    </row>
    <row r="65" spans="4:5" ht="15" customHeight="1">
      <c r="D65" s="4"/>
      <c r="E65" s="26"/>
    </row>
    <row r="66" spans="1:5" ht="15" customHeight="1">
      <c r="A66" s="56" t="s">
        <v>25</v>
      </c>
      <c r="B66" s="56"/>
      <c r="C66" s="56"/>
      <c r="D66" s="64"/>
      <c r="E66" s="58"/>
    </row>
    <row r="67" spans="1:5" ht="15" customHeight="1">
      <c r="A67" s="44">
        <v>6112</v>
      </c>
      <c r="B67" s="44">
        <v>5023</v>
      </c>
      <c r="C67" s="44" t="s">
        <v>24</v>
      </c>
      <c r="D67" s="66">
        <f>314000+14000</f>
        <v>328000</v>
      </c>
      <c r="E67" s="46"/>
    </row>
    <row r="68" spans="1:5" ht="15" customHeight="1">
      <c r="A68" s="9">
        <v>6112</v>
      </c>
      <c r="B68" s="9">
        <v>5032</v>
      </c>
      <c r="C68" s="9" t="s">
        <v>23</v>
      </c>
      <c r="D68" s="19">
        <v>28500</v>
      </c>
      <c r="E68" s="68"/>
    </row>
    <row r="69" spans="1:5" ht="15" customHeight="1">
      <c r="A69" s="2" t="s">
        <v>22</v>
      </c>
      <c r="D69" s="4">
        <f>SUM(D67:D68)</f>
        <v>356500</v>
      </c>
      <c r="E69" s="26"/>
    </row>
    <row r="70" spans="4:5" ht="15" customHeight="1">
      <c r="D70" s="4"/>
      <c r="E70" s="26"/>
    </row>
    <row r="71" spans="1:5" ht="15" customHeight="1">
      <c r="A71" s="56" t="s">
        <v>21</v>
      </c>
      <c r="B71" s="56"/>
      <c r="C71" s="56"/>
      <c r="D71" s="64"/>
      <c r="E71" s="58"/>
    </row>
    <row r="72" spans="1:5" ht="30" customHeight="1">
      <c r="A72" s="44">
        <v>6171</v>
      </c>
      <c r="B72" s="44">
        <v>5021</v>
      </c>
      <c r="C72" s="44" t="s">
        <v>20</v>
      </c>
      <c r="D72" s="45">
        <v>50000</v>
      </c>
      <c r="E72" s="48" t="s">
        <v>105</v>
      </c>
    </row>
    <row r="73" spans="1:5" ht="15" customHeight="1">
      <c r="A73" s="44">
        <v>6171</v>
      </c>
      <c r="B73" s="44">
        <v>5136</v>
      </c>
      <c r="C73" s="44" t="s">
        <v>19</v>
      </c>
      <c r="D73" s="45">
        <v>4000</v>
      </c>
      <c r="E73" s="46"/>
    </row>
    <row r="74" spans="1:5" ht="15" customHeight="1">
      <c r="A74" s="44">
        <v>6171</v>
      </c>
      <c r="B74" s="44">
        <v>5137</v>
      </c>
      <c r="C74" s="44" t="s">
        <v>18</v>
      </c>
      <c r="D74" s="45">
        <v>10000</v>
      </c>
      <c r="E74" s="46"/>
    </row>
    <row r="75" spans="1:5" ht="15" customHeight="1">
      <c r="A75" s="44">
        <v>6171</v>
      </c>
      <c r="B75" s="44">
        <v>5139</v>
      </c>
      <c r="C75" s="44" t="s">
        <v>17</v>
      </c>
      <c r="D75" s="45">
        <v>5000</v>
      </c>
      <c r="E75" s="46"/>
    </row>
    <row r="76" spans="1:5" ht="28.5" customHeight="1">
      <c r="A76" s="44">
        <v>6171</v>
      </c>
      <c r="B76" s="44">
        <v>5154</v>
      </c>
      <c r="C76" s="44" t="s">
        <v>16</v>
      </c>
      <c r="D76" s="45">
        <f>35000-17000</f>
        <v>18000</v>
      </c>
      <c r="E76" s="48" t="s">
        <v>106</v>
      </c>
    </row>
    <row r="77" spans="1:5" ht="15" customHeight="1">
      <c r="A77" s="44">
        <v>6171</v>
      </c>
      <c r="B77" s="44">
        <v>5161</v>
      </c>
      <c r="C77" s="44" t="s">
        <v>15</v>
      </c>
      <c r="D77" s="45">
        <v>3000</v>
      </c>
      <c r="E77" s="46"/>
    </row>
    <row r="78" spans="1:5" ht="15" customHeight="1">
      <c r="A78" s="44">
        <v>6171</v>
      </c>
      <c r="B78" s="44">
        <v>5162</v>
      </c>
      <c r="C78" s="44" t="s">
        <v>14</v>
      </c>
      <c r="D78" s="45">
        <v>15000</v>
      </c>
      <c r="E78" s="46"/>
    </row>
    <row r="79" spans="1:5" ht="15" customHeight="1">
      <c r="A79" s="44">
        <v>6171</v>
      </c>
      <c r="B79" s="44">
        <v>5163</v>
      </c>
      <c r="C79" s="44" t="s">
        <v>13</v>
      </c>
      <c r="D79" s="45">
        <v>3500</v>
      </c>
      <c r="E79" s="46"/>
    </row>
    <row r="80" spans="1:5" ht="15" customHeight="1">
      <c r="A80" s="44">
        <v>6171</v>
      </c>
      <c r="B80" s="44">
        <v>5169</v>
      </c>
      <c r="C80" s="44" t="s">
        <v>12</v>
      </c>
      <c r="D80" s="45">
        <v>35000</v>
      </c>
      <c r="E80" s="46"/>
    </row>
    <row r="81" spans="1:5" ht="15" customHeight="1">
      <c r="A81" s="44">
        <v>6171</v>
      </c>
      <c r="B81" s="44">
        <v>5171</v>
      </c>
      <c r="C81" s="44" t="s">
        <v>11</v>
      </c>
      <c r="D81" s="66">
        <v>192000</v>
      </c>
      <c r="E81" s="69" t="s">
        <v>79</v>
      </c>
    </row>
    <row r="82" spans="1:5" ht="15" customHeight="1">
      <c r="A82" s="44">
        <v>6171</v>
      </c>
      <c r="B82" s="44">
        <v>5173</v>
      </c>
      <c r="C82" s="44" t="s">
        <v>10</v>
      </c>
      <c r="D82" s="45">
        <v>2500</v>
      </c>
      <c r="E82" s="46"/>
    </row>
    <row r="83" spans="1:5" ht="15" customHeight="1">
      <c r="A83" s="44">
        <v>6171</v>
      </c>
      <c r="B83" s="44">
        <v>5175</v>
      </c>
      <c r="C83" s="44" t="s">
        <v>9</v>
      </c>
      <c r="D83" s="45">
        <v>1000</v>
      </c>
      <c r="E83" s="48"/>
    </row>
    <row r="84" spans="1:5" ht="29.25" customHeight="1">
      <c r="A84" s="9">
        <v>6171</v>
      </c>
      <c r="B84" s="9">
        <v>5321</v>
      </c>
      <c r="C84" s="9" t="s">
        <v>8</v>
      </c>
      <c r="D84" s="10">
        <v>1000</v>
      </c>
      <c r="E84" s="55" t="s">
        <v>107</v>
      </c>
    </row>
    <row r="85" spans="1:5" ht="15" customHeight="1">
      <c r="A85" s="2" t="s">
        <v>7</v>
      </c>
      <c r="D85" s="4">
        <f>SUM(D72:D84)</f>
        <v>340000</v>
      </c>
      <c r="E85" s="26"/>
    </row>
    <row r="86" spans="3:5" ht="15" customHeight="1">
      <c r="C86" s="34"/>
      <c r="D86" s="4"/>
      <c r="E86" s="26"/>
    </row>
    <row r="87" spans="1:5" ht="15" customHeight="1">
      <c r="A87" s="70" t="s">
        <v>85</v>
      </c>
      <c r="B87" s="70"/>
      <c r="C87" s="71"/>
      <c r="D87" s="64"/>
      <c r="E87" s="58"/>
    </row>
    <row r="88" spans="1:5" ht="33" customHeight="1">
      <c r="A88" s="15" t="s">
        <v>86</v>
      </c>
      <c r="B88" s="15" t="s">
        <v>87</v>
      </c>
      <c r="C88" s="15" t="s">
        <v>13</v>
      </c>
      <c r="D88" s="11">
        <v>5000</v>
      </c>
      <c r="E88" s="42" t="s">
        <v>108</v>
      </c>
    </row>
    <row r="89" spans="1:5" ht="15" customHeight="1">
      <c r="A89" s="14" t="s">
        <v>88</v>
      </c>
      <c r="B89" s="17"/>
      <c r="C89" s="17"/>
      <c r="D89" s="35">
        <f>D88</f>
        <v>5000</v>
      </c>
      <c r="E89" s="26"/>
    </row>
    <row r="90" ht="15" customHeight="1">
      <c r="E90" s="26"/>
    </row>
    <row r="91" spans="1:5" ht="15" customHeight="1">
      <c r="A91" s="56" t="s">
        <v>6</v>
      </c>
      <c r="B91" s="56"/>
      <c r="C91" s="56"/>
      <c r="D91" s="72"/>
      <c r="E91" s="58"/>
    </row>
    <row r="92" spans="1:5" ht="15" customHeight="1">
      <c r="A92" s="9">
        <v>6399</v>
      </c>
      <c r="B92" s="9">
        <v>5362</v>
      </c>
      <c r="C92" s="9" t="s">
        <v>5</v>
      </c>
      <c r="D92" s="19">
        <v>10000</v>
      </c>
      <c r="E92" s="55" t="s">
        <v>75</v>
      </c>
    </row>
    <row r="93" spans="1:5" ht="15" customHeight="1">
      <c r="A93" s="2" t="s">
        <v>4</v>
      </c>
      <c r="D93" s="4">
        <f>D92</f>
        <v>10000</v>
      </c>
      <c r="E93" s="26"/>
    </row>
    <row r="94" spans="4:5" ht="15" customHeight="1">
      <c r="D94" s="4"/>
      <c r="E94" s="26"/>
    </row>
    <row r="95" spans="1:5" ht="15" customHeight="1">
      <c r="A95" s="70" t="s">
        <v>89</v>
      </c>
      <c r="B95" s="70"/>
      <c r="C95" s="70"/>
      <c r="D95" s="64"/>
      <c r="E95" s="58"/>
    </row>
    <row r="96" spans="1:5" ht="30.75" customHeight="1">
      <c r="A96" s="18" t="s">
        <v>90</v>
      </c>
      <c r="B96" s="18" t="s">
        <v>91</v>
      </c>
      <c r="C96" s="39" t="s">
        <v>92</v>
      </c>
      <c r="D96" s="19">
        <v>12000</v>
      </c>
      <c r="E96" s="55" t="s">
        <v>109</v>
      </c>
    </row>
    <row r="97" spans="1:5" ht="15" customHeight="1">
      <c r="A97" s="14" t="s">
        <v>93</v>
      </c>
      <c r="B97" s="17"/>
      <c r="C97" s="17"/>
      <c r="D97" s="35">
        <f>D96</f>
        <v>12000</v>
      </c>
      <c r="E97" s="26"/>
    </row>
    <row r="98" spans="4:5" ht="15" customHeight="1">
      <c r="D98" s="4"/>
      <c r="E98" s="26"/>
    </row>
    <row r="99" spans="1:5" ht="15" customHeight="1">
      <c r="A99" s="56" t="s">
        <v>3</v>
      </c>
      <c r="B99" s="56"/>
      <c r="C99" s="56"/>
      <c r="D99" s="64"/>
      <c r="E99" s="58"/>
    </row>
    <row r="100" spans="1:5" ht="30.75" customHeight="1">
      <c r="A100" s="9">
        <v>6409</v>
      </c>
      <c r="B100" s="9">
        <v>5222</v>
      </c>
      <c r="C100" s="40" t="s">
        <v>2</v>
      </c>
      <c r="D100" s="19">
        <v>1500</v>
      </c>
      <c r="E100" s="42" t="s">
        <v>110</v>
      </c>
    </row>
    <row r="101" spans="1:5" ht="15.75" customHeight="1">
      <c r="A101" s="2" t="s">
        <v>1</v>
      </c>
      <c r="D101" s="4">
        <f>D100</f>
        <v>1500</v>
      </c>
      <c r="E101" s="26"/>
    </row>
    <row r="102" spans="1:5" ht="15" customHeight="1">
      <c r="A102" s="9"/>
      <c r="B102" s="9"/>
      <c r="C102" s="9"/>
      <c r="D102" s="19"/>
      <c r="E102" s="59"/>
    </row>
    <row r="103" spans="1:5" ht="15" customHeight="1">
      <c r="A103" s="22" t="s">
        <v>0</v>
      </c>
      <c r="D103" s="36">
        <f>D101+D97+D93+D89+D85+D69+D64+D63+D62+D61+D60+D59+D58+D57+D56+D55+D54+D53</f>
        <v>1119500</v>
      </c>
      <c r="E103" s="26"/>
    </row>
    <row r="104" ht="15" customHeight="1">
      <c r="A104" s="22"/>
    </row>
    <row r="105" spans="1:4" ht="30.75" customHeight="1">
      <c r="A105" s="74" t="s">
        <v>76</v>
      </c>
      <c r="D105" s="37"/>
    </row>
    <row r="106" spans="1:5" ht="33" customHeight="1">
      <c r="A106" s="44"/>
      <c r="B106" s="44">
        <v>8115</v>
      </c>
      <c r="C106" s="47" t="s">
        <v>77</v>
      </c>
      <c r="D106" s="73">
        <f>D103-D47</f>
        <v>0</v>
      </c>
      <c r="E106" s="46"/>
    </row>
    <row r="107" ht="15" customHeight="1">
      <c r="D107" s="38"/>
    </row>
    <row r="108" ht="15" customHeight="1">
      <c r="D108" s="36"/>
    </row>
    <row r="109" ht="15">
      <c r="A109" s="22"/>
    </row>
  </sheetData>
  <sheetProtection/>
  <mergeCells count="2">
    <mergeCell ref="A3:D3"/>
    <mergeCell ref="A1:E1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binova</cp:lastModifiedBy>
  <cp:lastPrinted>2016-11-14T08:08:09Z</cp:lastPrinted>
  <dcterms:created xsi:type="dcterms:W3CDTF">2011-07-07T19:31:33Z</dcterms:created>
  <dcterms:modified xsi:type="dcterms:W3CDTF">2017-03-22T20:54:37Z</dcterms:modified>
  <cp:category/>
  <cp:version/>
  <cp:contentType/>
  <cp:contentStatus/>
</cp:coreProperties>
</file>