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zivatel\Documents\OBECNÍ ÚŘAD od 2023\ÚŘAD od 2023\Rozpočty\Rozpočet 2024\"/>
    </mc:Choice>
  </mc:AlternateContent>
  <xr:revisionPtr revIDLastSave="0" documentId="13_ncr:1_{2DD04F0B-4117-47B2-A8BE-CDF5F838557A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rozpočet 2022" sheetId="4" r:id="rId1"/>
    <sheet name="rozpočet 2024" sheetId="5" r:id="rId2"/>
  </sheet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27" i="5" l="1"/>
  <c r="K125" i="5"/>
  <c r="J125" i="5"/>
  <c r="I125" i="5"/>
  <c r="H125" i="5"/>
  <c r="G125" i="5"/>
  <c r="E125" i="5"/>
  <c r="D125" i="5"/>
  <c r="K121" i="5"/>
  <c r="J121" i="5"/>
  <c r="I121" i="5"/>
  <c r="H121" i="5"/>
  <c r="G121" i="5"/>
  <c r="E121" i="5"/>
  <c r="D121" i="5"/>
  <c r="K117" i="5"/>
  <c r="J117" i="5"/>
  <c r="I117" i="5"/>
  <c r="H117" i="5"/>
  <c r="G117" i="5"/>
  <c r="E117" i="5"/>
  <c r="D117" i="5"/>
  <c r="K113" i="5"/>
  <c r="J113" i="5"/>
  <c r="I113" i="5"/>
  <c r="H113" i="5"/>
  <c r="G113" i="5"/>
  <c r="E113" i="5"/>
  <c r="D113" i="5"/>
  <c r="K109" i="5"/>
  <c r="J109" i="5"/>
  <c r="I109" i="5"/>
  <c r="H109" i="5"/>
  <c r="G109" i="5"/>
  <c r="E109" i="5"/>
  <c r="D109" i="5"/>
  <c r="K92" i="5"/>
  <c r="J92" i="5"/>
  <c r="I92" i="5"/>
  <c r="H92" i="5"/>
  <c r="E92" i="5"/>
  <c r="K88" i="5"/>
  <c r="J88" i="5"/>
  <c r="I88" i="5"/>
  <c r="I127" i="5" s="1"/>
  <c r="H88" i="5"/>
  <c r="E88" i="5"/>
  <c r="D88" i="5"/>
  <c r="I62" i="5"/>
  <c r="H62" i="5"/>
  <c r="G62" i="5"/>
  <c r="E62" i="5"/>
  <c r="D62" i="5"/>
  <c r="H57" i="5"/>
  <c r="G57" i="5"/>
  <c r="E57" i="5"/>
  <c r="D57" i="5"/>
  <c r="I52" i="5"/>
  <c r="G48" i="5"/>
  <c r="E48" i="5"/>
  <c r="D48" i="5"/>
  <c r="K44" i="5"/>
  <c r="J44" i="5"/>
  <c r="I44" i="5"/>
  <c r="H44" i="5"/>
  <c r="G44" i="5"/>
  <c r="F44" i="5"/>
  <c r="E44" i="5"/>
  <c r="D44" i="5"/>
  <c r="K40" i="5"/>
  <c r="J40" i="5"/>
  <c r="I40" i="5"/>
  <c r="H40" i="5"/>
  <c r="G40" i="5"/>
  <c r="K35" i="5"/>
  <c r="J35" i="5"/>
  <c r="I35" i="5"/>
  <c r="H35" i="5"/>
  <c r="G35" i="5"/>
  <c r="F35" i="5"/>
  <c r="E35" i="5"/>
  <c r="K31" i="5"/>
  <c r="J31" i="5"/>
  <c r="I31" i="5"/>
  <c r="H31" i="5"/>
  <c r="G31" i="5"/>
  <c r="F31" i="5"/>
  <c r="E31" i="5"/>
  <c r="D31" i="5"/>
  <c r="I27" i="5"/>
  <c r="H27" i="5"/>
  <c r="G27" i="5"/>
  <c r="F27" i="5"/>
  <c r="F64" i="5" s="1"/>
  <c r="E27" i="5"/>
  <c r="D27" i="5"/>
  <c r="K23" i="5"/>
  <c r="J23" i="5"/>
  <c r="I23" i="5"/>
  <c r="H23" i="5"/>
  <c r="G23" i="5"/>
  <c r="E23" i="5"/>
  <c r="D23" i="5"/>
  <c r="H52" i="4"/>
  <c r="J127" i="5" l="1"/>
  <c r="K127" i="5"/>
  <c r="F130" i="5"/>
  <c r="I64" i="5"/>
  <c r="G127" i="5"/>
  <c r="K64" i="5"/>
  <c r="D127" i="5"/>
  <c r="D130" i="5" s="1"/>
  <c r="H127" i="5"/>
  <c r="H130" i="5" s="1"/>
  <c r="D64" i="5"/>
  <c r="E64" i="5"/>
  <c r="H64" i="5"/>
  <c r="G64" i="5"/>
  <c r="I130" i="5"/>
  <c r="J64" i="5"/>
  <c r="J130" i="5" s="1"/>
  <c r="E127" i="5"/>
  <c r="E130" i="5" s="1"/>
  <c r="K130" i="5"/>
  <c r="H126" i="4"/>
  <c r="H122" i="4"/>
  <c r="H118" i="4"/>
  <c r="H114" i="4"/>
  <c r="H110" i="4"/>
  <c r="H93" i="4"/>
  <c r="H88" i="4"/>
  <c r="H62" i="4"/>
  <c r="H44" i="4"/>
  <c r="H40" i="4"/>
  <c r="H35" i="4"/>
  <c r="H31" i="4"/>
  <c r="H27" i="4"/>
  <c r="H23" i="4"/>
  <c r="G88" i="4"/>
  <c r="G126" i="4"/>
  <c r="G122" i="4"/>
  <c r="G118" i="4"/>
  <c r="G114" i="4"/>
  <c r="G110" i="4"/>
  <c r="G62" i="4"/>
  <c r="G57" i="4"/>
  <c r="G44" i="4"/>
  <c r="G40" i="4"/>
  <c r="F40" i="4"/>
  <c r="G35" i="4"/>
  <c r="G31" i="4"/>
  <c r="G27" i="4"/>
  <c r="G23" i="4"/>
  <c r="E48" i="4"/>
  <c r="E40" i="4"/>
  <c r="E110" i="4"/>
  <c r="G130" i="5" l="1"/>
  <c r="H64" i="4"/>
  <c r="H128" i="4"/>
  <c r="G128" i="4"/>
  <c r="G64" i="4"/>
  <c r="F126" i="4"/>
  <c r="F122" i="4"/>
  <c r="F118" i="4"/>
  <c r="F114" i="4"/>
  <c r="F110" i="4"/>
  <c r="F88" i="4"/>
  <c r="F62" i="4"/>
  <c r="F57" i="4"/>
  <c r="F35" i="4"/>
  <c r="F44" i="4"/>
  <c r="F31" i="4"/>
  <c r="F27" i="4"/>
  <c r="F23" i="4"/>
  <c r="H131" i="4" l="1"/>
  <c r="F128" i="4"/>
  <c r="F64" i="4"/>
  <c r="G131" i="4"/>
  <c r="D128" i="4"/>
  <c r="D44" i="4"/>
  <c r="D35" i="4"/>
  <c r="D31" i="4"/>
  <c r="D27" i="4"/>
  <c r="E126" i="4"/>
  <c r="E122" i="4"/>
  <c r="E118" i="4"/>
  <c r="E114" i="4"/>
  <c r="E62" i="4"/>
  <c r="E57" i="4"/>
  <c r="E44" i="4"/>
  <c r="E35" i="4"/>
  <c r="E31" i="4"/>
  <c r="E27" i="4"/>
  <c r="E23" i="4"/>
  <c r="F131" i="4" l="1"/>
  <c r="D64" i="4"/>
  <c r="D131" i="4" s="1"/>
  <c r="E128" i="4"/>
  <c r="E64" i="4"/>
  <c r="E131" i="4" l="1"/>
</calcChain>
</file>

<file path=xl/sharedStrings.xml><?xml version="1.0" encoding="utf-8"?>
<sst xmlns="http://schemas.openxmlformats.org/spreadsheetml/2006/main" count="278" uniqueCount="113">
  <si>
    <t>Rozpočtové výdaje celkem:</t>
  </si>
  <si>
    <t>Celkem za 6409:</t>
  </si>
  <si>
    <t>Neinvestiční transfery občanským sdružením</t>
  </si>
  <si>
    <t>Ostatní činnosti j.n.</t>
  </si>
  <si>
    <t>Celkem za 6399:</t>
  </si>
  <si>
    <t>Platby daní a poplatků státnímu rozpočtu</t>
  </si>
  <si>
    <t>Ostatní finanční operace</t>
  </si>
  <si>
    <t>Celkem za 6171:</t>
  </si>
  <si>
    <t>Neinvestiční transfery obcím</t>
  </si>
  <si>
    <t>Pohoštění</t>
  </si>
  <si>
    <t>Cestovné (tuzemské i zahraniční)</t>
  </si>
  <si>
    <t>Opravy a udržování</t>
  </si>
  <si>
    <t>Nákup ostatních služeb</t>
  </si>
  <si>
    <t>Služby peněžních ústavů</t>
  </si>
  <si>
    <t>Služby telekomunikací a radiokomunikací</t>
  </si>
  <si>
    <t>Služby pošt</t>
  </si>
  <si>
    <t>Elektrická energie</t>
  </si>
  <si>
    <t>Nákup materiálu j.n.</t>
  </si>
  <si>
    <t>Drobný hmotný dlouhodobý majetek</t>
  </si>
  <si>
    <t>Knihy, učební pomůcky a tisk</t>
  </si>
  <si>
    <t>Ostatní osobní výdaje</t>
  </si>
  <si>
    <t>Činnost místní správy</t>
  </si>
  <si>
    <t>Celkem za 6112:</t>
  </si>
  <si>
    <t>Povinné poj.na veřejné zdravotní pojištění</t>
  </si>
  <si>
    <t>Odměny členů zastupitelstva obcí a krajů</t>
  </si>
  <si>
    <t>Zastupitelstva obcí</t>
  </si>
  <si>
    <t>Požární ochrana - dobrovolná část</t>
  </si>
  <si>
    <t>Péče o vzhled obcí a veřejnou zeleň</t>
  </si>
  <si>
    <t>Sběr a svoz komunálních odpadů</t>
  </si>
  <si>
    <t>Veřejné osvětlení</t>
  </si>
  <si>
    <t>Ostatní záležitosti kultury, církví a sděl.prostř.</t>
  </si>
  <si>
    <t>Ostatní záležitosti kultury</t>
  </si>
  <si>
    <t>Odvádění a čištění odpadních vod a nakl.s kaly</t>
  </si>
  <si>
    <t>Silnice</t>
  </si>
  <si>
    <t>Rybářství</t>
  </si>
  <si>
    <t>Pěstební činnost</t>
  </si>
  <si>
    <t>Text</t>
  </si>
  <si>
    <t>Položka</t>
  </si>
  <si>
    <t>Paragraf</t>
  </si>
  <si>
    <t>II. Rozpočtové výdaje</t>
  </si>
  <si>
    <t>Rozpočtové příjmy celkem:</t>
  </si>
  <si>
    <t>Celkem za 6310:</t>
  </si>
  <si>
    <t>Příjmy z úroků (část)</t>
  </si>
  <si>
    <t>Obecné příjmy a výdaje z finančních operací</t>
  </si>
  <si>
    <t>Přijmy z pronájmu ost. nemovit. a jejich částí</t>
  </si>
  <si>
    <t>Celkem za 3725:</t>
  </si>
  <si>
    <t>Příjmy z poskytování služeb a výrobků</t>
  </si>
  <si>
    <t>Využívání a zneškodňování komun.odpadů</t>
  </si>
  <si>
    <t>Celkem za 3722:</t>
  </si>
  <si>
    <t>Celkem za 2212:</t>
  </si>
  <si>
    <t>Přijaté nekapitálové příspěvky a náhrady</t>
  </si>
  <si>
    <t>Celkem za 1031:</t>
  </si>
  <si>
    <t>Celkem za 0000:</t>
  </si>
  <si>
    <t>Neinv.př.transfery ze SR v rámci souhr.dot.vztahu</t>
  </si>
  <si>
    <t>0000</t>
  </si>
  <si>
    <t>Daň z nemovitostí</t>
  </si>
  <si>
    <t>Poplatek z ubytovací kapacity</t>
  </si>
  <si>
    <t>Poplatek ze psů</t>
  </si>
  <si>
    <t>Daň z příjmů právnických osob za obce</t>
  </si>
  <si>
    <t>Daň z příjmů právnických osob</t>
  </si>
  <si>
    <t>Daň z příjmů fyzických osob z kapit. výnosů</t>
  </si>
  <si>
    <t>Daň z příjmů fyzických osob ze SVČ</t>
  </si>
  <si>
    <t>Daň z příjmů fyzických osob ze záv.čin. a fun.pož.</t>
  </si>
  <si>
    <t>I. Rozpočtové příjmy</t>
  </si>
  <si>
    <t>Příjmy z pronájmu pozemků</t>
  </si>
  <si>
    <t>III. Financování</t>
  </si>
  <si>
    <t>Změna stavu krátkodobých prostředků na bankovních účtech</t>
  </si>
  <si>
    <t>Komunální služby a územní rozvoj j.n.</t>
  </si>
  <si>
    <t>Odvod loterií a podobných her kromě výh. hrac. př.</t>
  </si>
  <si>
    <t>6310</t>
  </si>
  <si>
    <t>2329</t>
  </si>
  <si>
    <t>Ostatní nedaňové příjmy jinde nezařazené</t>
  </si>
  <si>
    <t>Pojištění funkčně nespecifikované</t>
  </si>
  <si>
    <t>6320</t>
  </si>
  <si>
    <t>5163</t>
  </si>
  <si>
    <t>Celkem za 6320:</t>
  </si>
  <si>
    <t>Finanční vypořádání minulých let</t>
  </si>
  <si>
    <t>6402</t>
  </si>
  <si>
    <t>5366</t>
  </si>
  <si>
    <t>Výdaje finan. vypoř. min. let mezi krajem a obcemi</t>
  </si>
  <si>
    <t>Celkem za 6402:</t>
  </si>
  <si>
    <t>Poplatek za provoz, shrom.,.. a odstr. kom. odpadu</t>
  </si>
  <si>
    <t>Studená voda</t>
  </si>
  <si>
    <t>Obec Haškovcova Lhota, Haškovcova Lhota čp. 5, 391 65</t>
  </si>
  <si>
    <t xml:space="preserve">Neinv.př.transfery ze všeobecné pokl. Správy SR </t>
  </si>
  <si>
    <t>Pitná voda</t>
  </si>
  <si>
    <t>Příjmy z pronájmu ost. Nem.věcí a jejich částí</t>
  </si>
  <si>
    <t>Celkem za 2310:</t>
  </si>
  <si>
    <t>Oprava vodovodního přivaděče DN400</t>
  </si>
  <si>
    <t>Očekávané plnění</t>
  </si>
  <si>
    <t>Skutečnost</t>
  </si>
  <si>
    <t>Schválený rozpočet</t>
  </si>
  <si>
    <t>Návrh rozpočtu</t>
  </si>
  <si>
    <t>Odvody za odnětí půdy ze zemědělského půdního fondu</t>
  </si>
  <si>
    <t>Příjmy z prodeje pozemků</t>
  </si>
  <si>
    <t>Celkem za 3639</t>
  </si>
  <si>
    <t>Příjem z poplatků z pobytu</t>
  </si>
  <si>
    <t>Příjem z pronájmu nebo pachtu pozemků</t>
  </si>
  <si>
    <t>Podpora ostatních produkčních činností. (ošetřování lesa, těžba dřeva, pronájem honitby a nájem z lesa)</t>
  </si>
  <si>
    <t>Domovy pro seniory</t>
  </si>
  <si>
    <t>Krizová opatření</t>
  </si>
  <si>
    <t xml:space="preserve"> +  schodek                                                                                 -  přebytek</t>
  </si>
  <si>
    <t>Ing. Zdeněk Kočí</t>
  </si>
  <si>
    <t>Starosta obce</t>
  </si>
  <si>
    <t>A\</t>
  </si>
  <si>
    <t>Volby prezidenta republiky</t>
  </si>
  <si>
    <t xml:space="preserve">Volby prezidenta republiky </t>
  </si>
  <si>
    <t>Celkem za 6118:</t>
  </si>
  <si>
    <t>ROZPOČET PRO ROK 2024</t>
  </si>
  <si>
    <t>Daň z přidané hodnoty</t>
  </si>
  <si>
    <t xml:space="preserve">Př. z daně z hazard. her s výj.dílčí daně z tech.her </t>
  </si>
  <si>
    <t>?</t>
  </si>
  <si>
    <t xml:space="preserve"> NÁVRH ROZPOČTU PRO ROK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</si>
</sst>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č_-;\-* #,##0.00\ _K_č_-;_-* &quot;-&quot;??\ _K_č_-;_-@_-"/>
    <numFmt numFmtId="165" formatCode="_-* #,##0\ _K_č_-;\-* #,##0\ _K_č_-;_-* &quot;-&quot;??\ _K_č_-;_-@_-"/>
  </numFmts>
  <fonts count="16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i/>
      <sz val="11"/>
      <name val="Calibri"/>
      <family val="2"/>
      <charset val="238"/>
    </font>
    <font>
      <b/>
      <i/>
      <sz val="11"/>
      <name val="Calibri"/>
      <family val="2"/>
      <charset val="238"/>
    </font>
    <font>
      <sz val="11"/>
      <color rgb="FFFF0000"/>
      <name val="Calibri"/>
      <family val="2"/>
      <charset val="238"/>
    </font>
    <font>
      <b/>
      <sz val="14"/>
      <name val="Calibri"/>
      <family val="2"/>
      <charset val="238"/>
    </font>
    <font>
      <b/>
      <sz val="18"/>
      <name val="Calibri"/>
      <family val="2"/>
      <charset val="238"/>
    </font>
    <font>
      <sz val="11"/>
      <color theme="5"/>
      <name val="Calibri"/>
      <family val="2"/>
      <charset val="238"/>
    </font>
    <font>
      <b/>
      <i/>
      <sz val="12"/>
      <color theme="5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i/>
      <sz val="11"/>
      <color rgb="FFFF0000"/>
      <name val="Calibri"/>
      <family val="2"/>
      <charset val="238"/>
    </font>
    <font>
      <sz val="8"/>
      <name val="Calibri"/>
      <family val="2"/>
      <charset val="238"/>
    </font>
    <font>
      <sz val="12"/>
      <name val="Calibri"/>
      <family val="2"/>
      <charset val="238"/>
    </font>
    <font>
      <i/>
      <sz val="12"/>
      <color rgb="FFFF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0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/>
      <bottom style="dotted">
        <color indexed="64"/>
      </bottom>
      <diagonal/>
    </border>
  </borders>
  <cellStyleXfs count="5">
    <xf numFmtId="0" fontId="0" fillId="0" borderId="0" applyAlignment="0"/>
    <xf numFmtId="164" fontId="1" fillId="0" borderId="0" applyFont="0" applyFill="0" applyBorder="0" applyAlignment="0" applyProtection="0"/>
    <xf numFmtId="0" fontId="11" fillId="0" borderId="0"/>
    <xf numFmtId="0" fontId="2" fillId="0" borderId="0">
      <alignment vertical="center"/>
    </xf>
    <xf numFmtId="164" fontId="1" fillId="0" borderId="0">
      <alignment vertical="top"/>
      <protection locked="0"/>
    </xf>
  </cellStyleXfs>
  <cellXfs count="98">
    <xf numFmtId="0" fontId="0" fillId="0" borderId="0" xfId="0"/>
    <xf numFmtId="0" fontId="2" fillId="0" borderId="0" xfId="0" applyFont="1" applyAlignment="1">
      <alignment horizontal="left" vertical="top"/>
    </xf>
    <xf numFmtId="0" fontId="4" fillId="0" borderId="0" xfId="0" applyFont="1" applyAlignment="1">
      <alignment horizontal="left" vertical="top"/>
    </xf>
    <xf numFmtId="0" fontId="2" fillId="0" borderId="0" xfId="0" applyFont="1" applyAlignment="1">
      <alignment vertical="top"/>
    </xf>
    <xf numFmtId="0" fontId="3" fillId="0" borderId="0" xfId="0" applyFont="1" applyAlignment="1">
      <alignment horizontal="left" vertical="top"/>
    </xf>
    <xf numFmtId="0" fontId="3" fillId="0" borderId="1" xfId="1" applyNumberFormat="1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165" fontId="2" fillId="0" borderId="2" xfId="1" applyNumberFormat="1" applyFont="1" applyBorder="1" applyAlignment="1">
      <alignment horizontal="center" vertical="top"/>
    </xf>
    <xf numFmtId="49" fontId="2" fillId="0" borderId="0" xfId="0" applyNumberFormat="1" applyFont="1" applyAlignment="1">
      <alignment horizontal="left" vertical="top"/>
    </xf>
    <xf numFmtId="0" fontId="2" fillId="0" borderId="0" xfId="0" applyFont="1" applyAlignment="1">
      <alignment horizontal="left" vertical="top" wrapText="1"/>
    </xf>
    <xf numFmtId="49" fontId="2" fillId="0" borderId="3" xfId="0" applyNumberFormat="1" applyFont="1" applyBorder="1" applyAlignment="1">
      <alignment horizontal="left" vertical="top"/>
    </xf>
    <xf numFmtId="0" fontId="2" fillId="0" borderId="3" xfId="0" applyFont="1" applyBorder="1" applyAlignment="1">
      <alignment horizontal="left" vertical="top"/>
    </xf>
    <xf numFmtId="0" fontId="2" fillId="0" borderId="3" xfId="0" applyFont="1" applyBorder="1" applyAlignment="1">
      <alignment horizontal="left" vertical="top" wrapText="1"/>
    </xf>
    <xf numFmtId="0" fontId="2" fillId="0" borderId="3" xfId="0" applyFont="1" applyBorder="1" applyAlignment="1">
      <alignment vertical="top" wrapText="1"/>
    </xf>
    <xf numFmtId="49" fontId="2" fillId="0" borderId="4" xfId="0" applyNumberFormat="1" applyFont="1" applyBorder="1" applyAlignment="1">
      <alignment horizontal="left" vertical="top"/>
    </xf>
    <xf numFmtId="0" fontId="2" fillId="0" borderId="4" xfId="0" applyFont="1" applyBorder="1" applyAlignment="1">
      <alignment horizontal="left" vertical="top"/>
    </xf>
    <xf numFmtId="0" fontId="2" fillId="0" borderId="4" xfId="0" applyFont="1" applyBorder="1" applyAlignment="1">
      <alignment horizontal="left" vertical="top" wrapText="1"/>
    </xf>
    <xf numFmtId="165" fontId="3" fillId="0" borderId="0" xfId="1" applyNumberFormat="1" applyFont="1" applyAlignment="1">
      <alignment horizontal="center" vertical="top"/>
    </xf>
    <xf numFmtId="0" fontId="2" fillId="0" borderId="5" xfId="0" applyFont="1" applyBorder="1" applyAlignment="1">
      <alignment horizontal="left" vertical="top"/>
    </xf>
    <xf numFmtId="0" fontId="2" fillId="0" borderId="6" xfId="0" applyFont="1" applyBorder="1" applyAlignment="1">
      <alignment horizontal="left" vertical="top"/>
    </xf>
    <xf numFmtId="0" fontId="2" fillId="0" borderId="6" xfId="0" applyFont="1" applyBorder="1" applyAlignment="1">
      <alignment horizontal="left" vertical="top" wrapText="1"/>
    </xf>
    <xf numFmtId="0" fontId="2" fillId="0" borderId="7" xfId="0" applyFont="1" applyBorder="1" applyAlignment="1">
      <alignment vertical="top"/>
    </xf>
    <xf numFmtId="0" fontId="2" fillId="0" borderId="6" xfId="0" applyFont="1" applyBorder="1" applyAlignment="1">
      <alignment horizontal="center" vertical="top"/>
    </xf>
    <xf numFmtId="0" fontId="2" fillId="0" borderId="7" xfId="0" applyFont="1" applyBorder="1" applyAlignment="1">
      <alignment horizontal="left" vertical="top" wrapText="1"/>
    </xf>
    <xf numFmtId="0" fontId="3" fillId="0" borderId="0" xfId="0" applyFont="1" applyAlignment="1">
      <alignment vertical="top"/>
    </xf>
    <xf numFmtId="0" fontId="3" fillId="2" borderId="5" xfId="0" applyFont="1" applyFill="1" applyBorder="1" applyAlignment="1">
      <alignment vertical="top"/>
    </xf>
    <xf numFmtId="0" fontId="2" fillId="0" borderId="5" xfId="0" applyFont="1" applyBorder="1" applyAlignment="1">
      <alignment vertical="top"/>
    </xf>
    <xf numFmtId="0" fontId="2" fillId="2" borderId="7" xfId="0" applyFont="1" applyFill="1" applyBorder="1" applyAlignment="1">
      <alignment vertical="top"/>
    </xf>
    <xf numFmtId="0" fontId="3" fillId="2" borderId="0" xfId="0" applyFont="1" applyFill="1" applyAlignment="1">
      <alignment vertical="top"/>
    </xf>
    <xf numFmtId="0" fontId="2" fillId="2" borderId="0" xfId="0" applyFont="1" applyFill="1" applyAlignment="1">
      <alignment vertical="top"/>
    </xf>
    <xf numFmtId="0" fontId="2" fillId="2" borderId="6" xfId="0" applyFont="1" applyFill="1" applyBorder="1" applyAlignment="1">
      <alignment vertical="top"/>
    </xf>
    <xf numFmtId="0" fontId="2" fillId="2" borderId="6" xfId="0" applyFont="1" applyFill="1" applyBorder="1" applyAlignment="1">
      <alignment vertical="top" wrapText="1"/>
    </xf>
    <xf numFmtId="165" fontId="3" fillId="0" borderId="0" xfId="1" applyNumberFormat="1" applyFont="1" applyAlignment="1">
      <alignment horizontal="right" vertical="top"/>
    </xf>
    <xf numFmtId="0" fontId="3" fillId="0" borderId="0" xfId="0" applyFont="1" applyAlignment="1">
      <alignment horizontal="left"/>
    </xf>
    <xf numFmtId="165" fontId="3" fillId="0" borderId="3" xfId="1" applyNumberFormat="1" applyFont="1" applyBorder="1" applyAlignment="1">
      <alignment horizontal="right" vertical="top"/>
    </xf>
    <xf numFmtId="14" fontId="6" fillId="0" borderId="0" xfId="0" applyNumberFormat="1" applyFont="1" applyAlignment="1">
      <alignment horizontal="left" vertical="top"/>
    </xf>
    <xf numFmtId="165" fontId="2" fillId="0" borderId="0" xfId="1" applyNumberFormat="1" applyFont="1" applyFill="1" applyAlignment="1">
      <alignment vertical="top"/>
    </xf>
    <xf numFmtId="165" fontId="2" fillId="0" borderId="3" xfId="1" applyNumberFormat="1" applyFont="1" applyFill="1" applyBorder="1" applyAlignment="1">
      <alignment vertical="top"/>
    </xf>
    <xf numFmtId="165" fontId="2" fillId="0" borderId="4" xfId="1" applyNumberFormat="1" applyFont="1" applyFill="1" applyBorder="1" applyAlignment="1">
      <alignment vertical="top"/>
    </xf>
    <xf numFmtId="165" fontId="3" fillId="0" borderId="0" xfId="1" applyNumberFormat="1" applyFont="1" applyFill="1" applyAlignment="1">
      <alignment horizontal="center" vertical="top"/>
    </xf>
    <xf numFmtId="165" fontId="3" fillId="0" borderId="5" xfId="1" applyNumberFormat="1" applyFont="1" applyFill="1" applyBorder="1" applyAlignment="1">
      <alignment horizontal="left" vertical="top"/>
    </xf>
    <xf numFmtId="165" fontId="2" fillId="0" borderId="6" xfId="1" applyNumberFormat="1" applyFont="1" applyFill="1" applyBorder="1" applyAlignment="1">
      <alignment vertical="top"/>
    </xf>
    <xf numFmtId="165" fontId="2" fillId="0" borderId="3" xfId="1" applyNumberFormat="1" applyFont="1" applyFill="1" applyBorder="1" applyAlignment="1">
      <alignment horizontal="right" vertical="top"/>
    </xf>
    <xf numFmtId="165" fontId="2" fillId="0" borderId="6" xfId="1" applyNumberFormat="1" applyFont="1" applyFill="1" applyBorder="1" applyAlignment="1">
      <alignment horizontal="right" vertical="top"/>
    </xf>
    <xf numFmtId="165" fontId="2" fillId="0" borderId="0" xfId="1" applyNumberFormat="1" applyFont="1" applyFill="1" applyAlignment="1">
      <alignment horizontal="right" vertical="top"/>
    </xf>
    <xf numFmtId="165" fontId="2" fillId="0" borderId="7" xfId="1" applyNumberFormat="1" applyFont="1" applyFill="1" applyBorder="1" applyAlignment="1">
      <alignment vertical="top"/>
    </xf>
    <xf numFmtId="165" fontId="2" fillId="0" borderId="0" xfId="1" applyNumberFormat="1" applyFont="1" applyFill="1" applyAlignment="1">
      <alignment horizontal="left" vertical="top"/>
    </xf>
    <xf numFmtId="165" fontId="3" fillId="0" borderId="0" xfId="1" applyNumberFormat="1" applyFont="1" applyFill="1" applyAlignment="1">
      <alignment vertical="top"/>
    </xf>
    <xf numFmtId="0" fontId="3" fillId="0" borderId="0" xfId="1" applyNumberFormat="1" applyFont="1" applyFill="1" applyBorder="1" applyAlignment="1">
      <alignment horizontal="center" vertical="top"/>
    </xf>
    <xf numFmtId="165" fontId="2" fillId="0" borderId="2" xfId="1" applyNumberFormat="1" applyFont="1" applyFill="1" applyBorder="1" applyAlignment="1">
      <alignment horizontal="center" vertical="top"/>
    </xf>
    <xf numFmtId="165" fontId="2" fillId="0" borderId="5" xfId="1" applyNumberFormat="1" applyFont="1" applyFill="1" applyBorder="1" applyAlignment="1">
      <alignment horizontal="right" vertical="top"/>
    </xf>
    <xf numFmtId="165" fontId="2" fillId="0" borderId="7" xfId="1" applyNumberFormat="1" applyFont="1" applyFill="1" applyBorder="1" applyAlignment="1">
      <alignment horizontal="right" vertical="top"/>
    </xf>
    <xf numFmtId="165" fontId="3" fillId="0" borderId="0" xfId="1" applyNumberFormat="1" applyFont="1" applyFill="1" applyAlignment="1">
      <alignment horizontal="right" vertical="top"/>
    </xf>
    <xf numFmtId="165" fontId="3" fillId="0" borderId="3" xfId="1" applyNumberFormat="1" applyFont="1" applyFill="1" applyBorder="1" applyAlignment="1">
      <alignment horizontal="right" vertical="top"/>
    </xf>
    <xf numFmtId="165" fontId="2" fillId="0" borderId="0" xfId="1" applyNumberFormat="1" applyFont="1" applyFill="1" applyBorder="1" applyAlignment="1">
      <alignment vertical="top"/>
    </xf>
    <xf numFmtId="0" fontId="9" fillId="0" borderId="0" xfId="0" applyFont="1" applyAlignment="1">
      <alignment horizontal="center" vertical="top"/>
    </xf>
    <xf numFmtId="4" fontId="6" fillId="0" borderId="0" xfId="0" applyNumberFormat="1" applyFont="1" applyAlignment="1">
      <alignment horizontal="left" vertical="top"/>
    </xf>
    <xf numFmtId="2" fontId="2" fillId="0" borderId="0" xfId="0" applyNumberFormat="1" applyFont="1" applyAlignment="1">
      <alignment horizontal="left" vertical="top"/>
    </xf>
    <xf numFmtId="164" fontId="2" fillId="0" borderId="0" xfId="1" applyFont="1" applyFill="1" applyAlignment="1">
      <alignment vertical="top"/>
    </xf>
    <xf numFmtId="164" fontId="3" fillId="0" borderId="0" xfId="1" applyFont="1" applyFill="1" applyAlignment="1">
      <alignment vertical="top"/>
    </xf>
    <xf numFmtId="164" fontId="2" fillId="0" borderId="6" xfId="1" applyFont="1" applyFill="1" applyBorder="1" applyAlignment="1">
      <alignment vertical="top"/>
    </xf>
    <xf numFmtId="165" fontId="2" fillId="0" borderId="4" xfId="1" applyNumberFormat="1" applyFont="1" applyFill="1" applyBorder="1" applyAlignment="1">
      <alignment horizontal="right" vertical="top"/>
    </xf>
    <xf numFmtId="164" fontId="2" fillId="0" borderId="5" xfId="1" applyFont="1" applyFill="1" applyBorder="1" applyAlignment="1">
      <alignment vertical="top"/>
    </xf>
    <xf numFmtId="164" fontId="2" fillId="0" borderId="3" xfId="1" applyFont="1" applyFill="1" applyBorder="1" applyAlignment="1">
      <alignment vertical="top"/>
    </xf>
    <xf numFmtId="164" fontId="2" fillId="0" borderId="8" xfId="1" applyFont="1" applyFill="1" applyBorder="1" applyAlignment="1">
      <alignment vertical="top"/>
    </xf>
    <xf numFmtId="164" fontId="2" fillId="0" borderId="4" xfId="1" applyFont="1" applyFill="1" applyBorder="1" applyAlignment="1">
      <alignment vertical="top"/>
    </xf>
    <xf numFmtId="0" fontId="7" fillId="0" borderId="0" xfId="0" applyFont="1" applyAlignment="1">
      <alignment horizontal="center" vertical="top"/>
    </xf>
    <xf numFmtId="164" fontId="2" fillId="0" borderId="0" xfId="1" applyFont="1" applyFill="1" applyBorder="1" applyAlignment="1">
      <alignment vertical="top"/>
    </xf>
    <xf numFmtId="0" fontId="4" fillId="0" borderId="0" xfId="0" applyFont="1" applyAlignment="1">
      <alignment vertical="top" wrapText="1"/>
    </xf>
    <xf numFmtId="0" fontId="0" fillId="0" borderId="6" xfId="0" applyBorder="1"/>
    <xf numFmtId="0" fontId="8" fillId="0" borderId="0" xfId="0" applyFont="1" applyAlignment="1">
      <alignment vertical="top" wrapText="1"/>
    </xf>
    <xf numFmtId="0" fontId="7" fillId="0" borderId="0" xfId="0" applyFont="1" applyAlignment="1">
      <alignment vertical="top"/>
    </xf>
    <xf numFmtId="0" fontId="3" fillId="0" borderId="9" xfId="1" applyNumberFormat="1" applyFont="1" applyBorder="1" applyAlignment="1">
      <alignment horizontal="center" vertical="top"/>
    </xf>
    <xf numFmtId="165" fontId="2" fillId="0" borderId="10" xfId="1" applyNumberFormat="1" applyFont="1" applyFill="1" applyBorder="1" applyAlignment="1">
      <alignment horizontal="center" vertical="top"/>
    </xf>
    <xf numFmtId="0" fontId="4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/>
    </xf>
    <xf numFmtId="0" fontId="10" fillId="0" borderId="0" xfId="0" applyFont="1" applyAlignment="1">
      <alignment horizontal="left" vertical="top"/>
    </xf>
    <xf numFmtId="0" fontId="12" fillId="0" borderId="0" xfId="0" applyFont="1" applyAlignment="1">
      <alignment horizontal="left" vertical="top"/>
    </xf>
    <xf numFmtId="0" fontId="3" fillId="0" borderId="1" xfId="1" applyNumberFormat="1" applyFont="1" applyBorder="1" applyAlignment="1">
      <alignment horizontal="left" vertical="top"/>
    </xf>
    <xf numFmtId="0" fontId="8" fillId="0" borderId="6" xfId="0" applyFont="1" applyBorder="1" applyAlignment="1">
      <alignment horizontal="center" vertical="top" wrapText="1"/>
    </xf>
    <xf numFmtId="0" fontId="7" fillId="0" borderId="0" xfId="0" applyFont="1" applyAlignment="1">
      <alignment horizontal="center" vertical="top"/>
    </xf>
    <xf numFmtId="0" fontId="13" fillId="0" borderId="0" xfId="3" applyFont="1" applyAlignment="1">
      <alignment horizontal="center" vertical="top"/>
    </xf>
    <xf numFmtId="0" fontId="2" fillId="0" borderId="12" xfId="3" applyBorder="1" applyAlignment="1">
      <alignment horizontal="center" vertical="top"/>
    </xf>
    <xf numFmtId="0" fontId="2" fillId="0" borderId="11" xfId="3" applyBorder="1" applyAlignment="1">
      <alignment horizontal="center" vertical="top"/>
    </xf>
    <xf numFmtId="14" fontId="14" fillId="0" borderId="0" xfId="0" applyNumberFormat="1" applyFont="1" applyAlignment="1">
      <alignment horizontal="left" vertical="top"/>
    </xf>
    <xf numFmtId="0" fontId="3" fillId="0" borderId="1" xfId="1" applyNumberFormat="1" applyFont="1" applyFill="1" applyBorder="1" applyAlignment="1">
      <alignment horizontal="center" vertical="top"/>
    </xf>
    <xf numFmtId="165" fontId="6" fillId="0" borderId="6" xfId="1" applyNumberFormat="1" applyFont="1" applyFill="1" applyBorder="1" applyAlignment="1">
      <alignment vertical="top"/>
    </xf>
    <xf numFmtId="165" fontId="3" fillId="0" borderId="0" xfId="1" applyNumberFormat="1" applyFont="1" applyFill="1" applyBorder="1" applyAlignment="1">
      <alignment horizontal="left" vertical="top"/>
    </xf>
    <xf numFmtId="165" fontId="6" fillId="0" borderId="5" xfId="1" applyNumberFormat="1" applyFont="1" applyFill="1" applyBorder="1" applyAlignment="1">
      <alignment horizontal="right" vertical="top"/>
    </xf>
    <xf numFmtId="165" fontId="6" fillId="0" borderId="3" xfId="1" applyNumberFormat="1" applyFont="1" applyFill="1" applyBorder="1" applyAlignment="1">
      <alignment horizontal="right" vertical="top"/>
    </xf>
    <xf numFmtId="0" fontId="4" fillId="0" borderId="0" xfId="0" applyFont="1" applyBorder="1" applyAlignment="1">
      <alignment horizontal="left" vertical="top"/>
    </xf>
    <xf numFmtId="0" fontId="4" fillId="0" borderId="0" xfId="0" applyFont="1" applyBorder="1" applyAlignment="1">
      <alignment horizontal="left" vertical="top" wrapText="1"/>
    </xf>
    <xf numFmtId="0" fontId="4" fillId="0" borderId="0" xfId="0" applyFont="1" applyBorder="1" applyAlignment="1">
      <alignment vertical="top" wrapText="1"/>
    </xf>
    <xf numFmtId="0" fontId="5" fillId="0" borderId="0" xfId="0" applyFont="1" applyBorder="1" applyAlignment="1">
      <alignment horizontal="left" vertical="top"/>
    </xf>
    <xf numFmtId="0" fontId="12" fillId="0" borderId="0" xfId="0" applyFont="1" applyBorder="1" applyAlignment="1">
      <alignment horizontal="left" vertical="top" wrapText="1"/>
    </xf>
    <xf numFmtId="0" fontId="12" fillId="0" borderId="0" xfId="0" applyFont="1" applyBorder="1" applyAlignment="1">
      <alignment horizontal="left" vertical="top"/>
    </xf>
    <xf numFmtId="0" fontId="15" fillId="0" borderId="0" xfId="0" applyFont="1" applyBorder="1" applyAlignment="1">
      <alignment horizontal="left" vertical="top"/>
    </xf>
    <xf numFmtId="0" fontId="12" fillId="0" borderId="0" xfId="0" applyFont="1" applyFill="1" applyBorder="1" applyAlignment="1">
      <alignment horizontal="left" vertical="top"/>
    </xf>
  </cellXfs>
  <cellStyles count="5">
    <cellStyle name="Čárka" xfId="1" builtinId="3"/>
    <cellStyle name="Čárka 2" xfId="4" xr:uid="{A49690BF-EC59-474B-A08E-7CEA30A558AD}"/>
    <cellStyle name="Normální" xfId="0" builtinId="0"/>
    <cellStyle name="Normální 2" xfId="3" xr:uid="{B9C38D60-ADEC-445B-97C6-358F938CC7DA}"/>
    <cellStyle name="Normální 3" xfId="2" xr:uid="{55CB9124-522E-48B0-B31C-CF2E26BA3078}"/>
  </cellStyles>
  <dxfs count="0"/>
  <tableStyles count="0" defaultTableStyle="TableStyleMedium9" defaultPivotStyle="PivotStyleLight16"/>
  <colors>
    <mruColors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35"/>
  <sheetViews>
    <sheetView zoomScaleNormal="100" workbookViewId="0">
      <pane xSplit="3" ySplit="7" topLeftCell="D8" activePane="bottomRight" state="frozen"/>
      <selection pane="topRight" activeCell="D1" sqref="D1"/>
      <selection pane="bottomLeft" activeCell="A7" sqref="A7"/>
      <selection pane="bottomRight" activeCell="A3" sqref="A3:H3"/>
    </sheetView>
  </sheetViews>
  <sheetFormatPr defaultColWidth="9" defaultRowHeight="14.5" x14ac:dyDescent="0.35"/>
  <cols>
    <col min="1" max="1" width="10" style="1" customWidth="1"/>
    <col min="2" max="2" width="9" style="1" customWidth="1"/>
    <col min="3" max="3" width="43.1796875" style="1" customWidth="1"/>
    <col min="4" max="8" width="17.81640625" style="3" customWidth="1"/>
    <col min="9" max="9" width="31" style="2" customWidth="1"/>
    <col min="10" max="10" width="28.81640625" style="1" customWidth="1"/>
    <col min="11" max="16384" width="9" style="1"/>
  </cols>
  <sheetData>
    <row r="1" spans="1:11" ht="23.25" customHeight="1" x14ac:dyDescent="0.35">
      <c r="A1" s="79" t="s">
        <v>83</v>
      </c>
      <c r="B1" s="79"/>
      <c r="C1" s="79"/>
      <c r="D1" s="79"/>
      <c r="E1" s="79"/>
      <c r="F1" s="79"/>
      <c r="G1" s="79"/>
      <c r="H1" s="79"/>
      <c r="I1" s="70"/>
    </row>
    <row r="3" spans="1:11" ht="18.5" x14ac:dyDescent="0.35">
      <c r="A3" s="80" t="s">
        <v>108</v>
      </c>
      <c r="B3" s="80"/>
      <c r="C3" s="80"/>
      <c r="D3" s="80"/>
      <c r="E3" s="80"/>
      <c r="F3" s="80"/>
      <c r="G3" s="80"/>
      <c r="H3" s="80"/>
      <c r="I3" s="71"/>
    </row>
    <row r="4" spans="1:11" ht="18.5" x14ac:dyDescent="0.35">
      <c r="A4" s="84">
        <v>45202</v>
      </c>
      <c r="B4" s="84"/>
      <c r="C4" s="66"/>
      <c r="D4" s="66"/>
      <c r="E4" s="66"/>
      <c r="F4" s="66"/>
      <c r="G4" s="66"/>
      <c r="H4" s="66"/>
      <c r="I4" s="71"/>
    </row>
    <row r="5" spans="1:11" ht="15" thickBot="1" x14ac:dyDescent="0.4"/>
    <row r="6" spans="1:11" ht="15" customHeight="1" x14ac:dyDescent="0.35">
      <c r="A6" s="78" t="s">
        <v>63</v>
      </c>
      <c r="B6" s="78"/>
      <c r="C6" s="5"/>
      <c r="D6" s="5">
        <v>2020</v>
      </c>
      <c r="E6" s="5">
        <v>2021</v>
      </c>
      <c r="F6" s="5">
        <v>2022</v>
      </c>
      <c r="G6" s="5">
        <v>2022</v>
      </c>
      <c r="H6" s="72">
        <v>2023</v>
      </c>
      <c r="J6" s="35"/>
    </row>
    <row r="7" spans="1:11" ht="15" customHeight="1" x14ac:dyDescent="0.35">
      <c r="A7" s="6" t="s">
        <v>38</v>
      </c>
      <c r="B7" s="6" t="s">
        <v>37</v>
      </c>
      <c r="C7" s="6" t="s">
        <v>36</v>
      </c>
      <c r="D7" s="7" t="s">
        <v>90</v>
      </c>
      <c r="E7" s="49" t="s">
        <v>90</v>
      </c>
      <c r="F7" s="49" t="s">
        <v>91</v>
      </c>
      <c r="G7" s="49" t="s">
        <v>89</v>
      </c>
      <c r="H7" s="73" t="s">
        <v>92</v>
      </c>
      <c r="K7" s="55"/>
    </row>
    <row r="8" spans="1:11" ht="15.75" customHeight="1" x14ac:dyDescent="0.35">
      <c r="A8" s="8" t="s">
        <v>54</v>
      </c>
      <c r="B8" s="1">
        <v>1111</v>
      </c>
      <c r="C8" s="9" t="s">
        <v>62</v>
      </c>
      <c r="D8" s="64">
        <v>250355.66</v>
      </c>
      <c r="E8" s="36">
        <v>178783.69</v>
      </c>
      <c r="F8" s="36">
        <v>250000</v>
      </c>
      <c r="G8" s="36">
        <v>250000</v>
      </c>
      <c r="H8" s="36">
        <v>250000</v>
      </c>
      <c r="J8" s="56"/>
      <c r="K8" s="57"/>
    </row>
    <row r="9" spans="1:11" ht="15" customHeight="1" x14ac:dyDescent="0.35">
      <c r="A9" s="10" t="s">
        <v>54</v>
      </c>
      <c r="B9" s="11">
        <v>1112</v>
      </c>
      <c r="C9" s="11" t="s">
        <v>61</v>
      </c>
      <c r="D9" s="63">
        <v>4100</v>
      </c>
      <c r="E9" s="63">
        <v>11817.05</v>
      </c>
      <c r="F9" s="37">
        <v>16500</v>
      </c>
      <c r="G9" s="37">
        <v>16500</v>
      </c>
      <c r="H9" s="37">
        <v>16500</v>
      </c>
      <c r="J9" s="56"/>
      <c r="K9" s="57"/>
    </row>
    <row r="10" spans="1:11" ht="15" customHeight="1" x14ac:dyDescent="0.35">
      <c r="A10" s="10" t="s">
        <v>54</v>
      </c>
      <c r="B10" s="11">
        <v>1113</v>
      </c>
      <c r="C10" s="11" t="s">
        <v>60</v>
      </c>
      <c r="D10" s="63">
        <v>25043.24</v>
      </c>
      <c r="E10" s="37">
        <v>30662.49</v>
      </c>
      <c r="F10" s="37">
        <v>35000</v>
      </c>
      <c r="G10" s="37">
        <v>35000</v>
      </c>
      <c r="H10" s="37">
        <v>35000</v>
      </c>
      <c r="J10" s="56"/>
      <c r="K10" s="57"/>
    </row>
    <row r="11" spans="1:11" ht="15" customHeight="1" x14ac:dyDescent="0.35">
      <c r="A11" s="10" t="s">
        <v>54</v>
      </c>
      <c r="B11" s="11">
        <v>1121</v>
      </c>
      <c r="C11" s="11" t="s">
        <v>59</v>
      </c>
      <c r="D11" s="63">
        <v>187539.91</v>
      </c>
      <c r="E11" s="37">
        <v>258621.53</v>
      </c>
      <c r="F11" s="37">
        <v>265000</v>
      </c>
      <c r="G11" s="37">
        <v>265000</v>
      </c>
      <c r="H11" s="37">
        <v>265000</v>
      </c>
      <c r="J11" s="56"/>
      <c r="K11" s="57"/>
    </row>
    <row r="12" spans="1:11" ht="15" customHeight="1" x14ac:dyDescent="0.35">
      <c r="A12" s="10" t="s">
        <v>54</v>
      </c>
      <c r="B12" s="11">
        <v>1122</v>
      </c>
      <c r="C12" s="11" t="s">
        <v>58</v>
      </c>
      <c r="D12" s="63"/>
      <c r="E12" s="37">
        <v>0</v>
      </c>
      <c r="F12" s="37">
        <v>0</v>
      </c>
      <c r="G12" s="37">
        <v>0</v>
      </c>
      <c r="H12" s="37">
        <v>0</v>
      </c>
      <c r="J12" s="56"/>
      <c r="K12" s="57"/>
    </row>
    <row r="13" spans="1:11" ht="15" customHeight="1" x14ac:dyDescent="0.35">
      <c r="A13" s="10" t="s">
        <v>54</v>
      </c>
      <c r="B13" s="11">
        <v>1211</v>
      </c>
      <c r="C13" s="11" t="s">
        <v>104</v>
      </c>
      <c r="D13" s="63">
        <v>513676.08</v>
      </c>
      <c r="E13" s="37">
        <v>579153.02</v>
      </c>
      <c r="F13" s="37">
        <v>520000</v>
      </c>
      <c r="G13" s="37">
        <v>520000</v>
      </c>
      <c r="H13" s="37">
        <v>550000</v>
      </c>
      <c r="J13" s="56"/>
      <c r="K13" s="57"/>
    </row>
    <row r="14" spans="1:11" ht="15" customHeight="1" x14ac:dyDescent="0.35">
      <c r="A14" s="10" t="s">
        <v>54</v>
      </c>
      <c r="B14" s="11">
        <v>1334</v>
      </c>
      <c r="C14" s="11" t="s">
        <v>93</v>
      </c>
      <c r="D14" s="63"/>
      <c r="E14" s="37">
        <v>941.54</v>
      </c>
      <c r="F14" s="37">
        <v>9000</v>
      </c>
      <c r="G14" s="37">
        <v>8238</v>
      </c>
      <c r="H14" s="37">
        <v>0</v>
      </c>
      <c r="J14" s="56"/>
      <c r="K14" s="57"/>
    </row>
    <row r="15" spans="1:11" ht="32.25" customHeight="1" x14ac:dyDescent="0.35">
      <c r="A15" s="10" t="s">
        <v>54</v>
      </c>
      <c r="B15" s="11">
        <v>1340</v>
      </c>
      <c r="C15" s="12" t="s">
        <v>81</v>
      </c>
      <c r="D15" s="63">
        <v>1560</v>
      </c>
      <c r="E15" s="37">
        <v>23100</v>
      </c>
      <c r="F15" s="37">
        <v>0</v>
      </c>
      <c r="G15" s="37">
        <v>0</v>
      </c>
      <c r="H15" s="37">
        <v>0</v>
      </c>
      <c r="I15" s="74"/>
      <c r="J15" s="56"/>
      <c r="K15" s="57"/>
    </row>
    <row r="16" spans="1:11" ht="15" customHeight="1" x14ac:dyDescent="0.35">
      <c r="A16" s="10" t="s">
        <v>54</v>
      </c>
      <c r="B16" s="11">
        <v>1341</v>
      </c>
      <c r="C16" s="11" t="s">
        <v>57</v>
      </c>
      <c r="D16" s="63">
        <v>1140</v>
      </c>
      <c r="E16" s="37">
        <v>900</v>
      </c>
      <c r="F16" s="37">
        <v>1200</v>
      </c>
      <c r="G16" s="37">
        <v>660</v>
      </c>
      <c r="H16" s="37">
        <v>900</v>
      </c>
      <c r="J16" s="56"/>
      <c r="K16" s="57"/>
    </row>
    <row r="17" spans="1:12" ht="15" customHeight="1" x14ac:dyDescent="0.35">
      <c r="A17" s="10" t="s">
        <v>54</v>
      </c>
      <c r="B17" s="11">
        <v>1342</v>
      </c>
      <c r="C17" s="11" t="s">
        <v>96</v>
      </c>
      <c r="D17" s="63">
        <v>388</v>
      </c>
      <c r="E17" s="37">
        <v>6088</v>
      </c>
      <c r="F17" s="37">
        <v>11000</v>
      </c>
      <c r="G17" s="37">
        <v>6000</v>
      </c>
      <c r="H17" s="37"/>
      <c r="J17" s="56"/>
      <c r="K17" s="57"/>
    </row>
    <row r="18" spans="1:12" ht="15" customHeight="1" x14ac:dyDescent="0.35">
      <c r="A18" s="10" t="s">
        <v>54</v>
      </c>
      <c r="B18" s="11">
        <v>1345</v>
      </c>
      <c r="C18" s="11" t="s">
        <v>56</v>
      </c>
      <c r="D18" s="63"/>
      <c r="E18" s="37"/>
      <c r="F18" s="37">
        <v>25000</v>
      </c>
      <c r="G18" s="37">
        <v>25000</v>
      </c>
      <c r="H18" s="37"/>
      <c r="J18" s="56"/>
      <c r="K18" s="57"/>
    </row>
    <row r="19" spans="1:12" ht="29.25" customHeight="1" x14ac:dyDescent="0.35">
      <c r="A19" s="13" t="s">
        <v>54</v>
      </c>
      <c r="B19" s="12">
        <v>1382</v>
      </c>
      <c r="C19" s="12" t="s">
        <v>68</v>
      </c>
      <c r="D19" s="63">
        <v>7094.4</v>
      </c>
      <c r="E19" s="37">
        <v>8540.7900000000009</v>
      </c>
      <c r="F19" s="37">
        <v>10000</v>
      </c>
      <c r="G19" s="37">
        <v>10000</v>
      </c>
      <c r="H19" s="37">
        <v>10000</v>
      </c>
      <c r="J19" s="56"/>
      <c r="K19" s="57"/>
    </row>
    <row r="20" spans="1:12" ht="15" customHeight="1" x14ac:dyDescent="0.35">
      <c r="A20" s="10" t="s">
        <v>54</v>
      </c>
      <c r="B20" s="11">
        <v>1511</v>
      </c>
      <c r="C20" s="11" t="s">
        <v>55</v>
      </c>
      <c r="D20" s="63">
        <v>182401.85</v>
      </c>
      <c r="E20" s="37">
        <v>179306.82</v>
      </c>
      <c r="F20" s="37">
        <v>182000</v>
      </c>
      <c r="G20" s="37">
        <v>182000</v>
      </c>
      <c r="H20" s="37">
        <v>190000</v>
      </c>
      <c r="J20" s="56"/>
      <c r="K20" s="57"/>
    </row>
    <row r="21" spans="1:12" ht="30" customHeight="1" x14ac:dyDescent="0.35">
      <c r="A21" s="14" t="s">
        <v>54</v>
      </c>
      <c r="B21" s="15">
        <v>4111</v>
      </c>
      <c r="C21" s="16" t="s">
        <v>84</v>
      </c>
      <c r="D21" s="65">
        <v>122250</v>
      </c>
      <c r="E21" s="38">
        <v>45410.48</v>
      </c>
      <c r="F21" s="38">
        <v>50091</v>
      </c>
      <c r="G21" s="38">
        <v>50090.29</v>
      </c>
      <c r="H21" s="38">
        <v>55000</v>
      </c>
      <c r="I21" s="74"/>
      <c r="J21" s="56"/>
      <c r="K21" s="57"/>
    </row>
    <row r="22" spans="1:12" ht="30" customHeight="1" x14ac:dyDescent="0.35">
      <c r="A22" s="14" t="s">
        <v>54</v>
      </c>
      <c r="B22" s="15">
        <v>4112</v>
      </c>
      <c r="C22" s="16" t="s">
        <v>53</v>
      </c>
      <c r="D22" s="60">
        <v>68100</v>
      </c>
      <c r="E22" s="38">
        <v>70800</v>
      </c>
      <c r="F22" s="38">
        <v>75000</v>
      </c>
      <c r="G22" s="38">
        <v>75000</v>
      </c>
      <c r="H22" s="38">
        <v>78000</v>
      </c>
      <c r="I22" s="74"/>
      <c r="J22" s="56"/>
      <c r="K22" s="57"/>
    </row>
    <row r="23" spans="1:12" ht="15" customHeight="1" x14ac:dyDescent="0.35">
      <c r="A23" s="8" t="s">
        <v>52</v>
      </c>
      <c r="D23" s="59">
        <v>1363649.74</v>
      </c>
      <c r="E23" s="39">
        <f t="shared" ref="E23" si="0">SUM(E8:E22)</f>
        <v>1394125.4100000001</v>
      </c>
      <c r="F23" s="39">
        <f>SUM(F8:F22)</f>
        <v>1449791</v>
      </c>
      <c r="G23" s="39">
        <f>SUM(G8:G22)</f>
        <v>1443488.29</v>
      </c>
      <c r="H23" s="39">
        <f>SUM(H8:H22)</f>
        <v>1450400</v>
      </c>
      <c r="J23" s="56"/>
      <c r="K23" s="57"/>
    </row>
    <row r="24" spans="1:12" ht="8.25" customHeight="1" x14ac:dyDescent="0.35">
      <c r="D24" s="58"/>
      <c r="E24" s="36"/>
      <c r="F24" s="36"/>
      <c r="G24" s="36"/>
      <c r="H24" s="36"/>
      <c r="J24" s="56"/>
      <c r="K24" s="57"/>
    </row>
    <row r="25" spans="1:12" ht="15" customHeight="1" x14ac:dyDescent="0.35">
      <c r="A25" s="18" t="s">
        <v>35</v>
      </c>
      <c r="B25" s="18"/>
      <c r="C25" s="18"/>
      <c r="D25" s="40"/>
      <c r="E25" s="40"/>
      <c r="F25" s="40"/>
      <c r="G25" s="40"/>
      <c r="H25" s="40"/>
      <c r="J25" s="56"/>
      <c r="K25" s="57"/>
    </row>
    <row r="26" spans="1:12" x14ac:dyDescent="0.35">
      <c r="A26" s="19">
        <v>1031</v>
      </c>
      <c r="B26" s="19">
        <v>2111</v>
      </c>
      <c r="C26" s="19" t="s">
        <v>46</v>
      </c>
      <c r="D26" s="60">
        <v>9600</v>
      </c>
      <c r="E26" s="41">
        <v>51620</v>
      </c>
      <c r="F26" s="41">
        <v>50000</v>
      </c>
      <c r="G26" s="41">
        <v>15000</v>
      </c>
      <c r="H26" s="41">
        <v>50000</v>
      </c>
      <c r="I26" s="74"/>
      <c r="J26" s="56"/>
      <c r="K26" s="57"/>
      <c r="L26" s="56"/>
    </row>
    <row r="27" spans="1:12" ht="15" customHeight="1" x14ac:dyDescent="0.35">
      <c r="A27" s="1" t="s">
        <v>51</v>
      </c>
      <c r="D27" s="58">
        <f t="shared" ref="D27" si="1">D26</f>
        <v>9600</v>
      </c>
      <c r="E27" s="36">
        <f t="shared" ref="E27" si="2">E26</f>
        <v>51620</v>
      </c>
      <c r="F27" s="36">
        <f>F26</f>
        <v>50000</v>
      </c>
      <c r="G27" s="36">
        <f>G26</f>
        <v>15000</v>
      </c>
      <c r="H27" s="36">
        <f>H26</f>
        <v>50000</v>
      </c>
      <c r="J27" s="56"/>
      <c r="K27" s="57"/>
    </row>
    <row r="28" spans="1:12" ht="6.75" customHeight="1" x14ac:dyDescent="0.35">
      <c r="D28" s="58"/>
      <c r="E28" s="36"/>
      <c r="F28" s="36"/>
      <c r="G28" s="36"/>
      <c r="H28" s="36"/>
      <c r="J28" s="56"/>
      <c r="K28" s="57"/>
    </row>
    <row r="29" spans="1:12" ht="15" customHeight="1" x14ac:dyDescent="0.35">
      <c r="A29" s="18" t="s">
        <v>33</v>
      </c>
      <c r="B29" s="18"/>
      <c r="C29" s="18"/>
      <c r="D29" s="40"/>
      <c r="E29" s="40"/>
      <c r="F29" s="40"/>
      <c r="G29" s="40"/>
      <c r="H29" s="40"/>
      <c r="J29" s="56"/>
      <c r="K29" s="57"/>
    </row>
    <row r="30" spans="1:12" ht="15" customHeight="1" x14ac:dyDescent="0.35">
      <c r="A30" s="19">
        <v>2212</v>
      </c>
      <c r="B30" s="19">
        <v>2324</v>
      </c>
      <c r="C30" s="19" t="s">
        <v>50</v>
      </c>
      <c r="D30" s="60">
        <v>20000</v>
      </c>
      <c r="E30" s="41">
        <v>20000</v>
      </c>
      <c r="F30" s="41">
        <v>20000</v>
      </c>
      <c r="G30" s="41">
        <v>20000</v>
      </c>
      <c r="H30" s="41">
        <v>20000</v>
      </c>
      <c r="J30" s="56"/>
      <c r="K30" s="57"/>
    </row>
    <row r="31" spans="1:12" ht="15" customHeight="1" x14ac:dyDescent="0.35">
      <c r="A31" s="1" t="s">
        <v>49</v>
      </c>
      <c r="D31" s="58">
        <f t="shared" ref="D31" si="3">D30</f>
        <v>20000</v>
      </c>
      <c r="E31" s="36">
        <f t="shared" ref="E31" si="4">E30</f>
        <v>20000</v>
      </c>
      <c r="F31" s="36">
        <f>F30</f>
        <v>20000</v>
      </c>
      <c r="G31" s="36">
        <f>G30</f>
        <v>20000</v>
      </c>
      <c r="H31" s="36">
        <f>H30</f>
        <v>20000</v>
      </c>
      <c r="J31" s="56"/>
      <c r="K31" s="57"/>
    </row>
    <row r="32" spans="1:12" ht="6.75" customHeight="1" x14ac:dyDescent="0.35">
      <c r="D32" s="58"/>
      <c r="E32" s="36"/>
      <c r="F32" s="36"/>
      <c r="G32" s="36"/>
      <c r="H32" s="36"/>
      <c r="J32" s="56"/>
      <c r="K32" s="57"/>
    </row>
    <row r="33" spans="1:11" ht="15" customHeight="1" x14ac:dyDescent="0.35">
      <c r="A33" s="18" t="s">
        <v>85</v>
      </c>
      <c r="B33" s="18"/>
      <c r="C33" s="18"/>
      <c r="D33" s="40"/>
      <c r="E33" s="40"/>
      <c r="F33" s="40"/>
      <c r="G33" s="40"/>
      <c r="H33" s="40"/>
      <c r="J33" s="56"/>
      <c r="K33" s="57"/>
    </row>
    <row r="34" spans="1:11" ht="15" customHeight="1" x14ac:dyDescent="0.35">
      <c r="A34" s="19">
        <v>2310</v>
      </c>
      <c r="B34" s="19">
        <v>2132</v>
      </c>
      <c r="C34" s="19" t="s">
        <v>86</v>
      </c>
      <c r="D34" s="60">
        <v>23430</v>
      </c>
      <c r="E34" s="41">
        <v>38430</v>
      </c>
      <c r="F34" s="41">
        <v>46830</v>
      </c>
      <c r="G34" s="41">
        <v>46830</v>
      </c>
      <c r="H34" s="41">
        <v>46830</v>
      </c>
      <c r="I34" s="68"/>
      <c r="J34" s="56"/>
      <c r="K34" s="57"/>
    </row>
    <row r="35" spans="1:11" ht="15" customHeight="1" x14ac:dyDescent="0.35">
      <c r="A35" s="1" t="s">
        <v>87</v>
      </c>
      <c r="D35" s="58">
        <f t="shared" ref="D35:F35" si="5">D34</f>
        <v>23430</v>
      </c>
      <c r="E35" s="36">
        <f t="shared" si="5"/>
        <v>38430</v>
      </c>
      <c r="F35" s="36">
        <f t="shared" si="5"/>
        <v>46830</v>
      </c>
      <c r="G35" s="36">
        <f>G34</f>
        <v>46830</v>
      </c>
      <c r="H35" s="36">
        <f>H34</f>
        <v>46830</v>
      </c>
      <c r="I35" s="68"/>
      <c r="J35" s="56"/>
      <c r="K35" s="57"/>
    </row>
    <row r="36" spans="1:11" ht="6.75" customHeight="1" x14ac:dyDescent="0.35">
      <c r="D36" s="58"/>
      <c r="E36" s="36"/>
      <c r="F36" s="36"/>
      <c r="G36" s="36"/>
      <c r="H36" s="36"/>
      <c r="J36" s="56"/>
      <c r="K36" s="57"/>
    </row>
    <row r="37" spans="1:11" ht="15" customHeight="1" x14ac:dyDescent="0.35">
      <c r="A37" t="s">
        <v>67</v>
      </c>
      <c r="D37" s="58"/>
      <c r="E37" s="36"/>
      <c r="F37" s="36"/>
      <c r="G37" s="36"/>
      <c r="H37" s="36"/>
      <c r="J37" s="56"/>
      <c r="K37" s="57"/>
    </row>
    <row r="38" spans="1:11" ht="15" customHeight="1" x14ac:dyDescent="0.35">
      <c r="A38" s="1">
        <v>3639</v>
      </c>
      <c r="B38" s="1">
        <v>3111</v>
      </c>
      <c r="C38" s="1" t="s">
        <v>94</v>
      </c>
      <c r="D38" s="67"/>
      <c r="E38" s="54">
        <v>5702.81</v>
      </c>
      <c r="F38" s="54"/>
      <c r="G38" s="54"/>
      <c r="H38" s="54"/>
      <c r="I38" s="68"/>
      <c r="J38" s="56"/>
      <c r="K38" s="57"/>
    </row>
    <row r="39" spans="1:11" ht="15" customHeight="1" x14ac:dyDescent="0.35">
      <c r="A39" s="19"/>
      <c r="B39" s="19">
        <v>2131</v>
      </c>
      <c r="C39" s="69" t="s">
        <v>97</v>
      </c>
      <c r="D39" s="60"/>
      <c r="E39" s="41"/>
      <c r="F39" s="41">
        <v>30000</v>
      </c>
      <c r="G39" s="41">
        <v>31000</v>
      </c>
      <c r="H39" s="41">
        <v>31000</v>
      </c>
      <c r="I39" s="68"/>
      <c r="J39" s="56"/>
      <c r="K39" s="57"/>
    </row>
    <row r="40" spans="1:11" ht="15" customHeight="1" x14ac:dyDescent="0.35">
      <c r="A40" t="s">
        <v>95</v>
      </c>
      <c r="D40" s="58"/>
      <c r="E40" s="36">
        <f>E38</f>
        <v>5702.81</v>
      </c>
      <c r="F40" s="36">
        <f>F39+F38</f>
        <v>30000</v>
      </c>
      <c r="G40" s="36">
        <f>G39+G38</f>
        <v>31000</v>
      </c>
      <c r="H40" s="36">
        <f>H39+H38</f>
        <v>31000</v>
      </c>
      <c r="J40" s="56"/>
      <c r="K40" s="57"/>
    </row>
    <row r="41" spans="1:11" ht="6.75" customHeight="1" x14ac:dyDescent="0.35">
      <c r="D41" s="58"/>
      <c r="E41" s="36"/>
      <c r="F41" s="36"/>
      <c r="G41" s="36"/>
      <c r="H41" s="36"/>
      <c r="J41" s="56"/>
      <c r="K41" s="57"/>
    </row>
    <row r="42" spans="1:11" ht="15" customHeight="1" x14ac:dyDescent="0.35">
      <c r="A42" s="18" t="s">
        <v>28</v>
      </c>
      <c r="B42" s="18"/>
      <c r="C42" s="18"/>
      <c r="D42" s="40"/>
      <c r="E42" s="40"/>
      <c r="F42" s="40"/>
      <c r="G42" s="40"/>
      <c r="H42" s="40"/>
      <c r="J42" s="56"/>
      <c r="K42" s="57"/>
    </row>
    <row r="43" spans="1:11" ht="15" customHeight="1" x14ac:dyDescent="0.35">
      <c r="A43" s="19">
        <v>3722</v>
      </c>
      <c r="B43" s="19">
        <v>2111</v>
      </c>
      <c r="C43" s="19" t="s">
        <v>46</v>
      </c>
      <c r="D43" s="60">
        <v>38933</v>
      </c>
      <c r="E43" s="41">
        <v>16484</v>
      </c>
      <c r="F43" s="41">
        <v>32000</v>
      </c>
      <c r="G43" s="41">
        <v>10000</v>
      </c>
      <c r="H43" s="41">
        <v>10000</v>
      </c>
      <c r="I43" s="68"/>
      <c r="J43" s="56"/>
      <c r="K43" s="57"/>
    </row>
    <row r="44" spans="1:11" ht="15" customHeight="1" x14ac:dyDescent="0.35">
      <c r="A44" s="1" t="s">
        <v>48</v>
      </c>
      <c r="D44" s="58">
        <f t="shared" ref="D44" si="6">D43</f>
        <v>38933</v>
      </c>
      <c r="E44" s="36">
        <f t="shared" ref="E44" si="7">E43</f>
        <v>16484</v>
      </c>
      <c r="F44" s="36">
        <f>F43</f>
        <v>32000</v>
      </c>
      <c r="G44" s="36">
        <f>G43</f>
        <v>10000</v>
      </c>
      <c r="H44" s="36">
        <f>H43</f>
        <v>10000</v>
      </c>
      <c r="I44" s="68"/>
      <c r="J44" s="56"/>
      <c r="K44" s="57"/>
    </row>
    <row r="45" spans="1:11" ht="5.25" customHeight="1" x14ac:dyDescent="0.35">
      <c r="D45" s="58"/>
      <c r="E45" s="36"/>
      <c r="F45" s="36"/>
      <c r="G45" s="36"/>
      <c r="H45" s="36"/>
      <c r="I45" s="68"/>
      <c r="J45" s="56"/>
      <c r="K45" s="57"/>
    </row>
    <row r="46" spans="1:11" ht="15" customHeight="1" x14ac:dyDescent="0.35">
      <c r="A46" s="18" t="s">
        <v>47</v>
      </c>
      <c r="B46" s="18"/>
      <c r="C46" s="18"/>
      <c r="D46" s="40"/>
      <c r="E46" s="40"/>
      <c r="F46" s="40"/>
      <c r="G46" s="40"/>
      <c r="H46" s="40"/>
      <c r="J46" s="56"/>
      <c r="K46" s="57"/>
    </row>
    <row r="47" spans="1:11" ht="15" customHeight="1" x14ac:dyDescent="0.35">
      <c r="A47" s="19">
        <v>3725</v>
      </c>
      <c r="B47" s="19">
        <v>2111</v>
      </c>
      <c r="C47" s="19" t="s">
        <v>46</v>
      </c>
      <c r="D47" s="60">
        <v>0</v>
      </c>
      <c r="E47" s="41">
        <v>0</v>
      </c>
      <c r="F47" s="41">
        <v>0</v>
      </c>
      <c r="G47" s="41"/>
      <c r="H47" s="41"/>
      <c r="I47" s="68"/>
      <c r="J47" s="56"/>
      <c r="K47" s="57"/>
    </row>
    <row r="48" spans="1:11" ht="15" customHeight="1" x14ac:dyDescent="0.35">
      <c r="A48" s="1" t="s">
        <v>45</v>
      </c>
      <c r="D48" s="58">
        <v>0</v>
      </c>
      <c r="E48" s="36">
        <f>E47</f>
        <v>0</v>
      </c>
      <c r="F48" s="36">
        <v>0</v>
      </c>
      <c r="G48" s="36"/>
      <c r="H48" s="36"/>
      <c r="I48" s="68"/>
      <c r="J48" s="56"/>
      <c r="K48" s="57"/>
    </row>
    <row r="49" spans="1:11" ht="5.25" customHeight="1" x14ac:dyDescent="0.35">
      <c r="D49" s="58"/>
      <c r="E49" s="36"/>
      <c r="F49" s="36"/>
      <c r="G49" s="36"/>
      <c r="H49" s="36"/>
      <c r="J49" s="56"/>
      <c r="K49" s="57"/>
    </row>
    <row r="50" spans="1:11" ht="15" customHeight="1" x14ac:dyDescent="0.35">
      <c r="A50" s="1" t="s">
        <v>106</v>
      </c>
      <c r="D50" s="58"/>
      <c r="E50" s="36"/>
      <c r="F50" s="36"/>
      <c r="G50" s="36"/>
      <c r="H50" s="36"/>
      <c r="J50" s="56"/>
      <c r="K50" s="57"/>
    </row>
    <row r="51" spans="1:11" ht="15" customHeight="1" x14ac:dyDescent="0.35">
      <c r="A51" s="19">
        <v>6118</v>
      </c>
      <c r="B51" s="19"/>
      <c r="C51" s="19"/>
      <c r="D51" s="60"/>
      <c r="E51" s="41"/>
      <c r="F51" s="41"/>
      <c r="G51" s="41"/>
      <c r="H51" s="41">
        <v>31000</v>
      </c>
      <c r="J51" s="56"/>
      <c r="K51" s="57"/>
    </row>
    <row r="52" spans="1:11" ht="15" customHeight="1" x14ac:dyDescent="0.35">
      <c r="A52" s="1" t="s">
        <v>107</v>
      </c>
      <c r="D52" s="58"/>
      <c r="E52" s="36"/>
      <c r="F52" s="36"/>
      <c r="G52" s="36"/>
      <c r="H52" s="36">
        <f>H51</f>
        <v>31000</v>
      </c>
      <c r="J52" s="56"/>
      <c r="K52" s="57"/>
    </row>
    <row r="53" spans="1:11" ht="5.25" customHeight="1" x14ac:dyDescent="0.35">
      <c r="D53" s="58"/>
      <c r="E53" s="36"/>
      <c r="F53" s="36"/>
      <c r="G53" s="36"/>
      <c r="H53" s="36"/>
      <c r="J53" s="56"/>
      <c r="K53" s="57"/>
    </row>
    <row r="54" spans="1:11" ht="15" customHeight="1" x14ac:dyDescent="0.35">
      <c r="A54" s="18" t="s">
        <v>21</v>
      </c>
      <c r="B54" s="18"/>
      <c r="C54" s="18"/>
      <c r="D54" s="58"/>
      <c r="E54" s="40"/>
      <c r="F54" s="40"/>
      <c r="G54" s="40"/>
      <c r="H54" s="40"/>
      <c r="J54" s="56"/>
      <c r="K54" s="57"/>
    </row>
    <row r="55" spans="1:11" ht="15" customHeight="1" x14ac:dyDescent="0.35">
      <c r="A55" s="11">
        <v>6171</v>
      </c>
      <c r="B55" s="11">
        <v>2131</v>
      </c>
      <c r="C55" s="11" t="s">
        <v>64</v>
      </c>
      <c r="D55" s="37">
        <v>0</v>
      </c>
      <c r="E55" s="42">
        <v>1200</v>
      </c>
      <c r="F55" s="42">
        <v>20000</v>
      </c>
      <c r="G55" s="42">
        <v>10000</v>
      </c>
      <c r="H55" s="42"/>
      <c r="I55" s="74"/>
      <c r="J55" s="56"/>
      <c r="K55" s="57"/>
    </row>
    <row r="56" spans="1:11" ht="15" customHeight="1" x14ac:dyDescent="0.35">
      <c r="A56" s="19">
        <v>6171</v>
      </c>
      <c r="B56" s="19">
        <v>2132</v>
      </c>
      <c r="C56" s="20" t="s">
        <v>44</v>
      </c>
      <c r="D56" s="43">
        <v>0</v>
      </c>
      <c r="E56" s="43">
        <v>23430</v>
      </c>
      <c r="F56" s="43">
        <v>0</v>
      </c>
      <c r="G56" s="43">
        <v>0</v>
      </c>
      <c r="H56" s="43"/>
      <c r="I56" s="74"/>
      <c r="J56" s="56"/>
      <c r="K56" s="57"/>
    </row>
    <row r="57" spans="1:11" ht="15" customHeight="1" x14ac:dyDescent="0.35">
      <c r="A57" s="1" t="s">
        <v>7</v>
      </c>
      <c r="D57" s="58">
        <v>45762</v>
      </c>
      <c r="E57" s="44">
        <f t="shared" ref="E57" si="8">SUM(E55:E56)</f>
        <v>24630</v>
      </c>
      <c r="F57" s="44">
        <f>SUM(F55:F56)</f>
        <v>20000</v>
      </c>
      <c r="G57" s="44">
        <f>SUM(G55:G56)</f>
        <v>10000</v>
      </c>
      <c r="H57" s="44"/>
      <c r="J57" s="56"/>
      <c r="K57" s="57"/>
    </row>
    <row r="58" spans="1:11" ht="6" customHeight="1" x14ac:dyDescent="0.35">
      <c r="D58" s="58"/>
      <c r="E58" s="36"/>
      <c r="F58" s="36"/>
      <c r="G58" s="36"/>
      <c r="H58" s="36"/>
      <c r="J58" s="56"/>
      <c r="K58" s="57"/>
    </row>
    <row r="59" spans="1:11" ht="15" customHeight="1" x14ac:dyDescent="0.35">
      <c r="A59" s="18" t="s">
        <v>43</v>
      </c>
      <c r="B59" s="18"/>
      <c r="C59" s="18"/>
      <c r="D59" s="40"/>
      <c r="E59" s="40"/>
      <c r="F59" s="40"/>
      <c r="G59" s="40"/>
      <c r="H59" s="40"/>
      <c r="J59" s="56"/>
      <c r="K59" s="57"/>
    </row>
    <row r="60" spans="1:11" ht="15" customHeight="1" x14ac:dyDescent="0.35">
      <c r="A60" s="11">
        <v>6310</v>
      </c>
      <c r="B60" s="11">
        <v>2141</v>
      </c>
      <c r="C60" s="11" t="s">
        <v>42</v>
      </c>
      <c r="D60" s="37">
        <v>0</v>
      </c>
      <c r="E60" s="37">
        <v>0</v>
      </c>
      <c r="F60" s="37">
        <v>1000</v>
      </c>
      <c r="G60" s="37">
        <v>1000</v>
      </c>
      <c r="H60" s="37">
        <v>1000</v>
      </c>
      <c r="J60" s="56"/>
      <c r="K60" s="57"/>
    </row>
    <row r="61" spans="1:11" ht="15" customHeight="1" x14ac:dyDescent="0.35">
      <c r="A61" s="21" t="s">
        <v>69</v>
      </c>
      <c r="B61" s="22" t="s">
        <v>70</v>
      </c>
      <c r="C61" s="23" t="s">
        <v>71</v>
      </c>
      <c r="D61" s="60">
        <v>0</v>
      </c>
      <c r="E61" s="45">
        <v>0</v>
      </c>
      <c r="F61" s="38">
        <v>100</v>
      </c>
      <c r="G61" s="41">
        <v>100</v>
      </c>
      <c r="H61" s="41">
        <v>100</v>
      </c>
      <c r="J61" s="56"/>
      <c r="K61" s="57"/>
    </row>
    <row r="62" spans="1:11" ht="15" customHeight="1" x14ac:dyDescent="0.35">
      <c r="A62" s="1" t="s">
        <v>41</v>
      </c>
      <c r="D62" s="58">
        <v>0</v>
      </c>
      <c r="E62" s="46">
        <f t="shared" ref="E62" si="9">SUM(E60:E61)</f>
        <v>0</v>
      </c>
      <c r="F62" s="46">
        <f>SUM(F60:F61)</f>
        <v>1100</v>
      </c>
      <c r="G62" s="46">
        <f>SUM(G60:G61)</f>
        <v>1100</v>
      </c>
      <c r="H62" s="46">
        <f>SUM(H60:H61)</f>
        <v>1100</v>
      </c>
      <c r="J62" s="56"/>
      <c r="K62" s="57"/>
    </row>
    <row r="63" spans="1:11" ht="6.75" customHeight="1" x14ac:dyDescent="0.35">
      <c r="A63" s="19"/>
      <c r="B63" s="19"/>
      <c r="C63" s="19"/>
      <c r="D63" s="41"/>
      <c r="E63" s="41"/>
      <c r="F63" s="41"/>
      <c r="G63" s="41"/>
      <c r="H63" s="41"/>
      <c r="J63" s="56"/>
      <c r="K63" s="57"/>
    </row>
    <row r="64" spans="1:11" ht="15" customHeight="1" x14ac:dyDescent="0.35">
      <c r="A64" s="4" t="s">
        <v>40</v>
      </c>
      <c r="D64" s="47">
        <f>D62+D57+D48+D44+D31+D27+D23+D35</f>
        <v>1501374.74</v>
      </c>
      <c r="E64" s="47">
        <f>E62+E57+E48+E44+E31+E27+E23+E35</f>
        <v>1545289.4100000001</v>
      </c>
      <c r="F64" s="47">
        <f>F62+F57+F48+F44+F31+F27+F23+F35+F40</f>
        <v>1649721</v>
      </c>
      <c r="G64" s="47">
        <f>G62+G57+G48+G44+G31+G27+G23+G35+G40</f>
        <v>1577418.29</v>
      </c>
      <c r="H64" s="47">
        <f>H62+H57+H48+H44+H31+H27+H23+H35+H40+H52</f>
        <v>1640330</v>
      </c>
      <c r="J64" s="56"/>
      <c r="K64" s="57"/>
    </row>
    <row r="65" spans="1:11" ht="27" customHeight="1" x14ac:dyDescent="0.35">
      <c r="D65" s="58"/>
      <c r="J65" s="56"/>
      <c r="K65" s="57"/>
    </row>
    <row r="66" spans="1:11" ht="15" customHeight="1" x14ac:dyDescent="0.35">
      <c r="A66" s="24"/>
      <c r="B66" s="24"/>
      <c r="C66" s="24"/>
      <c r="D66" s="58"/>
      <c r="I66" s="75"/>
      <c r="J66" s="56"/>
      <c r="K66" s="57"/>
    </row>
    <row r="67" spans="1:11" ht="15" customHeight="1" x14ac:dyDescent="0.35">
      <c r="A67" s="4" t="s">
        <v>39</v>
      </c>
      <c r="D67" s="58"/>
      <c r="E67" s="48"/>
      <c r="F67" s="48"/>
      <c r="G67" s="48"/>
      <c r="H67" s="48"/>
      <c r="J67" s="56"/>
      <c r="K67" s="57"/>
    </row>
    <row r="68" spans="1:11" ht="15" customHeight="1" x14ac:dyDescent="0.35">
      <c r="A68" s="6" t="s">
        <v>38</v>
      </c>
      <c r="B68" s="6" t="s">
        <v>37</v>
      </c>
      <c r="C68" s="6" t="s">
        <v>36</v>
      </c>
      <c r="D68" s="49"/>
      <c r="E68" s="49"/>
      <c r="F68" s="49"/>
      <c r="G68" s="49"/>
      <c r="H68" s="73"/>
      <c r="I68" s="74"/>
      <c r="J68" s="56"/>
      <c r="K68" s="57"/>
    </row>
    <row r="69" spans="1:11" ht="15" customHeight="1" x14ac:dyDescent="0.35">
      <c r="D69" s="58"/>
      <c r="I69" s="74"/>
      <c r="J69" s="56"/>
      <c r="K69" s="57"/>
    </row>
    <row r="70" spans="1:11" ht="15" customHeight="1" x14ac:dyDescent="0.35">
      <c r="A70" s="18">
        <v>1031</v>
      </c>
      <c r="B70" s="18"/>
      <c r="C70" s="18" t="s">
        <v>35</v>
      </c>
      <c r="D70" s="62">
        <v>70641</v>
      </c>
      <c r="E70" s="50">
        <v>16505</v>
      </c>
      <c r="F70" s="50">
        <v>0</v>
      </c>
      <c r="G70" s="50">
        <v>0</v>
      </c>
      <c r="H70" s="50">
        <v>0</v>
      </c>
      <c r="I70" s="74"/>
      <c r="J70" s="56"/>
      <c r="K70" s="57"/>
    </row>
    <row r="71" spans="1:11" ht="15" customHeight="1" x14ac:dyDescent="0.35">
      <c r="A71" s="18">
        <v>1032</v>
      </c>
      <c r="B71" s="18"/>
      <c r="C71" t="s">
        <v>98</v>
      </c>
      <c r="D71" s="62"/>
      <c r="E71" s="50"/>
      <c r="F71" s="50">
        <v>80000</v>
      </c>
      <c r="G71" s="50">
        <v>50000</v>
      </c>
      <c r="H71" s="50">
        <v>60000</v>
      </c>
      <c r="I71" s="74"/>
      <c r="J71" s="56"/>
      <c r="K71" s="57"/>
    </row>
    <row r="72" spans="1:11" ht="15" customHeight="1" x14ac:dyDescent="0.35">
      <c r="A72" s="11">
        <v>1070</v>
      </c>
      <c r="B72" s="11"/>
      <c r="C72" s="11" t="s">
        <v>34</v>
      </c>
      <c r="D72" s="63">
        <v>15000</v>
      </c>
      <c r="E72" s="42">
        <v>15000</v>
      </c>
      <c r="F72" s="42">
        <v>15000</v>
      </c>
      <c r="G72" s="42">
        <v>15000</v>
      </c>
      <c r="H72" s="42">
        <v>15000</v>
      </c>
      <c r="J72" s="56"/>
      <c r="K72" s="57"/>
    </row>
    <row r="73" spans="1:11" ht="15" customHeight="1" x14ac:dyDescent="0.35">
      <c r="A73" s="11">
        <v>2212</v>
      </c>
      <c r="B73" s="11"/>
      <c r="C73" s="11" t="s">
        <v>33</v>
      </c>
      <c r="D73" s="63">
        <v>87511.2</v>
      </c>
      <c r="E73" s="42">
        <v>25893</v>
      </c>
      <c r="F73" s="42">
        <v>100000</v>
      </c>
      <c r="G73" s="42">
        <v>30000</v>
      </c>
      <c r="H73" s="42">
        <v>50000</v>
      </c>
      <c r="J73" s="56"/>
      <c r="K73" s="57"/>
    </row>
    <row r="74" spans="1:11" ht="15" customHeight="1" x14ac:dyDescent="0.35">
      <c r="A74" s="11">
        <v>2310</v>
      </c>
      <c r="B74" s="11"/>
      <c r="C74" t="s">
        <v>88</v>
      </c>
      <c r="D74" s="63">
        <v>42692.25</v>
      </c>
      <c r="E74" s="42">
        <v>10861.01</v>
      </c>
      <c r="F74" s="42">
        <v>0</v>
      </c>
      <c r="G74" s="42">
        <v>0</v>
      </c>
      <c r="H74" s="42">
        <v>0</v>
      </c>
      <c r="J74" s="56"/>
      <c r="K74" s="57"/>
    </row>
    <row r="75" spans="1:11" ht="15" customHeight="1" x14ac:dyDescent="0.35">
      <c r="A75" s="11">
        <v>2321</v>
      </c>
      <c r="B75" s="11"/>
      <c r="C75" s="12" t="s">
        <v>32</v>
      </c>
      <c r="D75" s="63">
        <v>0</v>
      </c>
      <c r="E75" s="42">
        <v>0</v>
      </c>
      <c r="F75" s="42">
        <v>10000</v>
      </c>
      <c r="G75" s="42">
        <v>0</v>
      </c>
      <c r="H75" s="42">
        <v>10000</v>
      </c>
      <c r="J75" s="56"/>
      <c r="K75" s="57"/>
    </row>
    <row r="76" spans="1:11" ht="15" customHeight="1" x14ac:dyDescent="0.35">
      <c r="A76" s="11">
        <v>3319</v>
      </c>
      <c r="B76" s="11"/>
      <c r="C76" s="11" t="s">
        <v>31</v>
      </c>
      <c r="D76" s="63">
        <v>18378</v>
      </c>
      <c r="E76" s="42">
        <v>16395</v>
      </c>
      <c r="F76" s="42">
        <v>20000</v>
      </c>
      <c r="G76" s="42">
        <v>20000</v>
      </c>
      <c r="H76" s="42">
        <v>20000</v>
      </c>
      <c r="I76" s="74"/>
      <c r="J76" s="56"/>
      <c r="K76" s="57"/>
    </row>
    <row r="77" spans="1:11" ht="30" customHeight="1" x14ac:dyDescent="0.35">
      <c r="A77" s="11">
        <v>3399</v>
      </c>
      <c r="B77" s="11"/>
      <c r="C77" s="12" t="s">
        <v>30</v>
      </c>
      <c r="D77" s="63">
        <v>48923</v>
      </c>
      <c r="E77" s="37">
        <v>48451</v>
      </c>
      <c r="F77" s="37">
        <v>70000</v>
      </c>
      <c r="G77" s="37">
        <v>70000</v>
      </c>
      <c r="H77" s="37">
        <v>60000</v>
      </c>
      <c r="I77" s="74"/>
      <c r="J77" s="56"/>
      <c r="K77" s="57"/>
    </row>
    <row r="78" spans="1:11" ht="27.75" customHeight="1" x14ac:dyDescent="0.35">
      <c r="A78" s="11">
        <v>3631</v>
      </c>
      <c r="B78" s="11"/>
      <c r="C78" s="11" t="s">
        <v>29</v>
      </c>
      <c r="D78" s="63">
        <v>31241.08</v>
      </c>
      <c r="E78" s="42">
        <v>17760</v>
      </c>
      <c r="F78" s="42">
        <v>100000</v>
      </c>
      <c r="G78" s="42">
        <v>100000</v>
      </c>
      <c r="H78" s="42">
        <v>100000</v>
      </c>
      <c r="I78" s="76"/>
      <c r="J78" s="56"/>
      <c r="K78" s="57"/>
    </row>
    <row r="79" spans="1:11" ht="15" customHeight="1" x14ac:dyDescent="0.35">
      <c r="A79" s="11">
        <v>3639</v>
      </c>
      <c r="B79" s="11"/>
      <c r="C79" s="11" t="s">
        <v>67</v>
      </c>
      <c r="D79" s="63">
        <v>72948</v>
      </c>
      <c r="E79" s="42">
        <v>63484</v>
      </c>
      <c r="F79" s="42">
        <v>335000</v>
      </c>
      <c r="G79" s="42">
        <v>260000</v>
      </c>
      <c r="H79" s="42">
        <v>250000</v>
      </c>
      <c r="J79" s="56"/>
      <c r="K79" s="57"/>
    </row>
    <row r="80" spans="1:11" ht="29.25" customHeight="1" x14ac:dyDescent="0.35">
      <c r="A80" s="11">
        <v>3722</v>
      </c>
      <c r="B80" s="11"/>
      <c r="C80" s="11" t="s">
        <v>28</v>
      </c>
      <c r="D80" s="63">
        <v>136482.01</v>
      </c>
      <c r="E80" s="42">
        <v>160777.92000000001</v>
      </c>
      <c r="F80" s="42">
        <v>180000</v>
      </c>
      <c r="G80" s="42">
        <v>180000</v>
      </c>
      <c r="H80" s="42">
        <v>200000</v>
      </c>
      <c r="I80" s="74"/>
      <c r="J80" s="56"/>
      <c r="K80" s="57"/>
    </row>
    <row r="81" spans="1:11" ht="15" customHeight="1" x14ac:dyDescent="0.35">
      <c r="A81" s="11">
        <v>3745</v>
      </c>
      <c r="B81" s="11"/>
      <c r="C81" s="11" t="s">
        <v>27</v>
      </c>
      <c r="D81" s="63">
        <v>30949.200000000001</v>
      </c>
      <c r="E81" s="42">
        <v>28968</v>
      </c>
      <c r="F81" s="42">
        <v>63000</v>
      </c>
      <c r="G81" s="42">
        <v>50000</v>
      </c>
      <c r="H81" s="42">
        <v>50000</v>
      </c>
      <c r="J81" s="56"/>
      <c r="K81" s="57"/>
    </row>
    <row r="82" spans="1:11" ht="15" customHeight="1" x14ac:dyDescent="0.35">
      <c r="A82" s="11">
        <v>4350</v>
      </c>
      <c r="B82" s="11"/>
      <c r="C82" t="s">
        <v>99</v>
      </c>
      <c r="D82" s="63"/>
      <c r="E82" s="42"/>
      <c r="F82" s="42">
        <v>5000</v>
      </c>
      <c r="G82" s="42">
        <v>5000</v>
      </c>
      <c r="H82" s="42">
        <v>5000</v>
      </c>
      <c r="J82" s="56"/>
      <c r="K82" s="57"/>
    </row>
    <row r="83" spans="1:11" ht="15" customHeight="1" x14ac:dyDescent="0.35">
      <c r="A83" s="11">
        <v>5512</v>
      </c>
      <c r="B83" s="11"/>
      <c r="C83" s="11" t="s">
        <v>26</v>
      </c>
      <c r="D83" s="42">
        <v>0</v>
      </c>
      <c r="E83" s="42">
        <v>0</v>
      </c>
      <c r="F83" s="42">
        <v>2000</v>
      </c>
      <c r="G83" s="42">
        <v>2000</v>
      </c>
      <c r="H83" s="42">
        <v>2000</v>
      </c>
      <c r="J83" s="56"/>
      <c r="K83" s="57"/>
    </row>
    <row r="84" spans="1:11" ht="15" customHeight="1" x14ac:dyDescent="0.35">
      <c r="A84" s="11">
        <v>5213</v>
      </c>
      <c r="B84" s="11"/>
      <c r="C84" s="11" t="s">
        <v>100</v>
      </c>
      <c r="D84" s="42"/>
      <c r="E84" s="42"/>
      <c r="F84" s="42">
        <v>5000</v>
      </c>
      <c r="G84" s="42">
        <v>0</v>
      </c>
      <c r="H84" s="42">
        <v>5000</v>
      </c>
      <c r="J84" s="56"/>
      <c r="K84" s="57"/>
    </row>
    <row r="85" spans="1:11" ht="15" customHeight="1" x14ac:dyDescent="0.35">
      <c r="A85" s="18" t="s">
        <v>25</v>
      </c>
      <c r="B85" s="18"/>
      <c r="C85" s="18"/>
      <c r="D85" s="62"/>
      <c r="E85" s="50"/>
      <c r="F85" s="50"/>
      <c r="G85" s="50"/>
      <c r="H85" s="50"/>
      <c r="J85" s="56"/>
      <c r="K85" s="57"/>
    </row>
    <row r="86" spans="1:11" ht="15" customHeight="1" x14ac:dyDescent="0.35">
      <c r="A86" s="11">
        <v>6112</v>
      </c>
      <c r="B86" s="11">
        <v>5023</v>
      </c>
      <c r="C86" s="11" t="s">
        <v>24</v>
      </c>
      <c r="D86" s="63">
        <v>353801</v>
      </c>
      <c r="E86" s="42">
        <v>358311</v>
      </c>
      <c r="F86" s="42">
        <v>360000</v>
      </c>
      <c r="G86" s="42">
        <v>360000</v>
      </c>
      <c r="H86" s="42">
        <v>360000</v>
      </c>
      <c r="I86" s="77"/>
      <c r="J86" s="56"/>
      <c r="K86" s="57"/>
    </row>
    <row r="87" spans="1:11" ht="15" customHeight="1" x14ac:dyDescent="0.35">
      <c r="A87" s="19">
        <v>6112</v>
      </c>
      <c r="B87" s="19">
        <v>5032</v>
      </c>
      <c r="C87" s="19" t="s">
        <v>23</v>
      </c>
      <c r="D87" s="60">
        <v>35601</v>
      </c>
      <c r="E87" s="43">
        <v>32283</v>
      </c>
      <c r="F87" s="43">
        <v>36000</v>
      </c>
      <c r="G87" s="43">
        <v>36000</v>
      </c>
      <c r="H87" s="43">
        <v>36000</v>
      </c>
      <c r="J87" s="56"/>
      <c r="K87" s="57"/>
    </row>
    <row r="88" spans="1:11" ht="15" customHeight="1" x14ac:dyDescent="0.35">
      <c r="A88" s="1" t="s">
        <v>22</v>
      </c>
      <c r="D88" s="58">
        <v>389402</v>
      </c>
      <c r="E88" s="44">
        <v>390594</v>
      </c>
      <c r="F88" s="44">
        <f>SUM(F86:F87)</f>
        <v>396000</v>
      </c>
      <c r="G88" s="44">
        <f>SUM(G86:G87)</f>
        <v>396000</v>
      </c>
      <c r="H88" s="44">
        <f>SUM(H86:H87)</f>
        <v>396000</v>
      </c>
      <c r="J88" s="56"/>
      <c r="K88" s="57"/>
    </row>
    <row r="89" spans="1:11" ht="15" customHeight="1" x14ac:dyDescent="0.35">
      <c r="D89" s="58"/>
      <c r="E89" s="44"/>
      <c r="F89" s="44"/>
      <c r="G89" s="44"/>
      <c r="H89" s="44"/>
      <c r="J89" s="56"/>
      <c r="K89" s="57"/>
    </row>
    <row r="90" spans="1:11" ht="15" customHeight="1" x14ac:dyDescent="0.35">
      <c r="D90" s="58"/>
      <c r="E90" s="44"/>
      <c r="F90" s="44"/>
      <c r="G90" s="44"/>
      <c r="H90" s="44"/>
      <c r="J90" s="56"/>
      <c r="K90" s="57"/>
    </row>
    <row r="91" spans="1:11" ht="15" customHeight="1" x14ac:dyDescent="0.35">
      <c r="A91" s="1" t="s">
        <v>105</v>
      </c>
      <c r="D91" s="58"/>
      <c r="E91" s="44"/>
      <c r="F91" s="44"/>
      <c r="G91" s="44"/>
      <c r="H91" s="44"/>
      <c r="J91" s="56"/>
      <c r="K91" s="57"/>
    </row>
    <row r="92" spans="1:11" ht="15" customHeight="1" x14ac:dyDescent="0.35">
      <c r="A92" s="19">
        <v>6118</v>
      </c>
      <c r="B92" s="19"/>
      <c r="C92" s="19"/>
      <c r="D92" s="43"/>
      <c r="E92" s="43"/>
      <c r="F92" s="43">
        <v>46000</v>
      </c>
      <c r="G92" s="43">
        <v>46000</v>
      </c>
      <c r="H92" s="43">
        <v>31000</v>
      </c>
      <c r="J92" s="56"/>
      <c r="K92" s="57"/>
    </row>
    <row r="93" spans="1:11" ht="15" customHeight="1" x14ac:dyDescent="0.35">
      <c r="A93" s="1" t="s">
        <v>107</v>
      </c>
      <c r="D93" s="58"/>
      <c r="E93" s="44"/>
      <c r="F93" s="44">
        <v>46000</v>
      </c>
      <c r="G93" s="44">
        <v>46000</v>
      </c>
      <c r="H93" s="44">
        <f>H92</f>
        <v>31000</v>
      </c>
      <c r="J93" s="56"/>
      <c r="K93" s="57"/>
    </row>
    <row r="94" spans="1:11" ht="15" customHeight="1" x14ac:dyDescent="0.35">
      <c r="D94" s="58"/>
      <c r="E94" s="44"/>
      <c r="F94" s="44"/>
      <c r="G94" s="44"/>
      <c r="H94" s="44"/>
      <c r="J94" s="56"/>
      <c r="K94" s="57"/>
    </row>
    <row r="95" spans="1:11" ht="15" customHeight="1" x14ac:dyDescent="0.35">
      <c r="A95" s="18" t="s">
        <v>21</v>
      </c>
      <c r="B95" s="18"/>
      <c r="C95" s="18"/>
      <c r="D95" s="62"/>
      <c r="E95" s="50"/>
      <c r="F95" s="50"/>
      <c r="G95" s="50"/>
      <c r="H95" s="50"/>
      <c r="J95" s="56"/>
      <c r="K95" s="57"/>
    </row>
    <row r="96" spans="1:11" ht="30" customHeight="1" x14ac:dyDescent="0.35">
      <c r="A96" s="11">
        <v>6171</v>
      </c>
      <c r="B96" s="11">
        <v>5021</v>
      </c>
      <c r="C96" s="11" t="s">
        <v>20</v>
      </c>
      <c r="D96" s="63">
        <v>90348</v>
      </c>
      <c r="E96" s="37">
        <v>88881</v>
      </c>
      <c r="F96" s="37">
        <v>75000</v>
      </c>
      <c r="G96" s="37">
        <v>75000</v>
      </c>
      <c r="H96" s="37">
        <v>75000</v>
      </c>
      <c r="I96" s="74"/>
      <c r="J96" s="56"/>
      <c r="K96" s="57"/>
    </row>
    <row r="97" spans="1:11" ht="15" customHeight="1" x14ac:dyDescent="0.35">
      <c r="A97" s="11">
        <v>6171</v>
      </c>
      <c r="B97" s="11">
        <v>5136</v>
      </c>
      <c r="C97" s="11" t="s">
        <v>19</v>
      </c>
      <c r="D97" s="63">
        <v>0</v>
      </c>
      <c r="E97" s="37">
        <v>0</v>
      </c>
      <c r="F97" s="37">
        <v>1000</v>
      </c>
      <c r="G97" s="37">
        <v>0</v>
      </c>
      <c r="H97" s="37">
        <v>1000</v>
      </c>
      <c r="J97" s="56"/>
      <c r="K97" s="57"/>
    </row>
    <row r="98" spans="1:11" ht="15" customHeight="1" x14ac:dyDescent="0.35">
      <c r="A98" s="11">
        <v>6171</v>
      </c>
      <c r="B98" s="11">
        <v>5137</v>
      </c>
      <c r="C98" s="11" t="s">
        <v>18</v>
      </c>
      <c r="D98" s="63">
        <v>0</v>
      </c>
      <c r="E98" s="37">
        <v>0</v>
      </c>
      <c r="F98" s="37">
        <v>25000</v>
      </c>
      <c r="G98" s="37">
        <v>25000</v>
      </c>
      <c r="H98" s="37">
        <v>25000</v>
      </c>
      <c r="J98" s="56"/>
      <c r="K98" s="57"/>
    </row>
    <row r="99" spans="1:11" ht="15" customHeight="1" x14ac:dyDescent="0.35">
      <c r="A99" s="11">
        <v>6171</v>
      </c>
      <c r="B99" s="11">
        <v>5139</v>
      </c>
      <c r="C99" s="11" t="s">
        <v>17</v>
      </c>
      <c r="D99" s="63">
        <v>12610.19</v>
      </c>
      <c r="E99" s="37">
        <v>4417</v>
      </c>
      <c r="F99" s="37">
        <v>20000</v>
      </c>
      <c r="G99" s="37">
        <v>20000</v>
      </c>
      <c r="H99" s="37">
        <v>20000</v>
      </c>
      <c r="J99" s="56"/>
      <c r="K99" s="57"/>
    </row>
    <row r="100" spans="1:11" ht="15" customHeight="1" x14ac:dyDescent="0.35">
      <c r="A100" s="11">
        <v>6171</v>
      </c>
      <c r="B100" s="11">
        <v>5151</v>
      </c>
      <c r="C100" s="11" t="s">
        <v>82</v>
      </c>
      <c r="D100" s="63">
        <v>1984</v>
      </c>
      <c r="E100" s="37">
        <v>891</v>
      </c>
      <c r="F100" s="37">
        <v>2000</v>
      </c>
      <c r="G100" s="37">
        <v>1000</v>
      </c>
      <c r="H100" s="37">
        <v>2000</v>
      </c>
      <c r="J100" s="56"/>
      <c r="K100" s="57"/>
    </row>
    <row r="101" spans="1:11" ht="28.5" customHeight="1" x14ac:dyDescent="0.35">
      <c r="A101" s="11">
        <v>6171</v>
      </c>
      <c r="B101" s="11">
        <v>5154</v>
      </c>
      <c r="C101" s="11" t="s">
        <v>16</v>
      </c>
      <c r="D101" s="63">
        <v>30380</v>
      </c>
      <c r="E101" s="37">
        <v>34151</v>
      </c>
      <c r="F101" s="37">
        <v>100000</v>
      </c>
      <c r="G101" s="37">
        <v>100000</v>
      </c>
      <c r="H101" s="37">
        <v>100000</v>
      </c>
      <c r="I101" s="74"/>
      <c r="J101" s="56"/>
      <c r="K101" s="57"/>
    </row>
    <row r="102" spans="1:11" ht="15" customHeight="1" x14ac:dyDescent="0.35">
      <c r="A102" s="11">
        <v>6171</v>
      </c>
      <c r="B102" s="11">
        <v>5161</v>
      </c>
      <c r="C102" s="11" t="s">
        <v>15</v>
      </c>
      <c r="D102" s="63">
        <v>486</v>
      </c>
      <c r="E102" s="37">
        <v>100</v>
      </c>
      <c r="F102" s="37">
        <v>1000</v>
      </c>
      <c r="G102" s="37">
        <v>1000</v>
      </c>
      <c r="H102" s="37">
        <v>1000</v>
      </c>
      <c r="J102" s="56"/>
      <c r="K102" s="57"/>
    </row>
    <row r="103" spans="1:11" ht="15" customHeight="1" x14ac:dyDescent="0.35">
      <c r="A103" s="11">
        <v>6171</v>
      </c>
      <c r="B103" s="11">
        <v>5162</v>
      </c>
      <c r="C103" s="11" t="s">
        <v>14</v>
      </c>
      <c r="D103" s="63">
        <v>10899.09</v>
      </c>
      <c r="E103" s="37">
        <v>16332.92</v>
      </c>
      <c r="F103" s="37">
        <v>14000</v>
      </c>
      <c r="G103" s="37">
        <v>14000</v>
      </c>
      <c r="H103" s="37">
        <v>15000</v>
      </c>
      <c r="J103" s="56"/>
      <c r="K103" s="57"/>
    </row>
    <row r="104" spans="1:11" ht="15" customHeight="1" x14ac:dyDescent="0.35">
      <c r="A104" s="11">
        <v>6171</v>
      </c>
      <c r="B104" s="11">
        <v>5163</v>
      </c>
      <c r="C104" s="11" t="s">
        <v>13</v>
      </c>
      <c r="D104" s="63">
        <v>3488.8</v>
      </c>
      <c r="E104" s="37">
        <v>1883.4</v>
      </c>
      <c r="F104" s="37">
        <v>4000</v>
      </c>
      <c r="G104" s="37">
        <v>2000</v>
      </c>
      <c r="H104" s="37">
        <v>2000</v>
      </c>
      <c r="J104" s="56"/>
      <c r="K104" s="57"/>
    </row>
    <row r="105" spans="1:11" ht="15" customHeight="1" x14ac:dyDescent="0.35">
      <c r="A105" s="11">
        <v>6171</v>
      </c>
      <c r="B105" s="11">
        <v>5169</v>
      </c>
      <c r="C105" s="11" t="s">
        <v>12</v>
      </c>
      <c r="D105" s="63">
        <v>89077.33</v>
      </c>
      <c r="E105" s="37">
        <v>62809.42</v>
      </c>
      <c r="F105" s="37">
        <v>80000</v>
      </c>
      <c r="G105" s="37">
        <v>80000</v>
      </c>
      <c r="H105" s="37">
        <v>80000</v>
      </c>
      <c r="J105" s="56"/>
      <c r="K105" s="57"/>
    </row>
    <row r="106" spans="1:11" ht="15" customHeight="1" x14ac:dyDescent="0.35">
      <c r="A106" s="11">
        <v>6171</v>
      </c>
      <c r="B106" s="11">
        <v>5171</v>
      </c>
      <c r="C106" s="11" t="s">
        <v>11</v>
      </c>
      <c r="D106" s="63">
        <v>11838.64</v>
      </c>
      <c r="E106" s="42">
        <v>0</v>
      </c>
      <c r="F106" s="42">
        <v>5000</v>
      </c>
      <c r="G106" s="42">
        <v>5000</v>
      </c>
      <c r="H106" s="42">
        <v>5000</v>
      </c>
      <c r="J106" s="56"/>
      <c r="K106" s="57"/>
    </row>
    <row r="107" spans="1:11" ht="15" customHeight="1" x14ac:dyDescent="0.35">
      <c r="A107" s="11">
        <v>6171</v>
      </c>
      <c r="B107" s="11">
        <v>5173</v>
      </c>
      <c r="C107" s="11" t="s">
        <v>10</v>
      </c>
      <c r="D107" s="63">
        <v>4179</v>
      </c>
      <c r="E107" s="37">
        <v>1946</v>
      </c>
      <c r="F107" s="37">
        <v>5000</v>
      </c>
      <c r="G107" s="37">
        <v>5000</v>
      </c>
      <c r="H107" s="37">
        <v>3000</v>
      </c>
      <c r="J107" s="56"/>
      <c r="K107" s="57"/>
    </row>
    <row r="108" spans="1:11" ht="15" customHeight="1" x14ac:dyDescent="0.35">
      <c r="A108" s="11">
        <v>6171</v>
      </c>
      <c r="B108" s="11">
        <v>5175</v>
      </c>
      <c r="C108" s="11" t="s">
        <v>9</v>
      </c>
      <c r="D108" s="63"/>
      <c r="E108" s="37">
        <v>0</v>
      </c>
      <c r="F108" s="37">
        <v>1000</v>
      </c>
      <c r="G108" s="37">
        <v>1000</v>
      </c>
      <c r="H108" s="37">
        <v>1000</v>
      </c>
      <c r="I108" s="74"/>
      <c r="J108" s="56"/>
      <c r="K108" s="57"/>
    </row>
    <row r="109" spans="1:11" ht="29.25" customHeight="1" x14ac:dyDescent="0.35">
      <c r="A109" s="19">
        <v>6171</v>
      </c>
      <c r="B109" s="19">
        <v>5321</v>
      </c>
      <c r="C109" s="19" t="s">
        <v>8</v>
      </c>
      <c r="D109" s="60">
        <v>500</v>
      </c>
      <c r="E109" s="41">
        <v>0</v>
      </c>
      <c r="F109" s="41">
        <v>1000</v>
      </c>
      <c r="G109" s="41">
        <v>1000</v>
      </c>
      <c r="H109" s="41">
        <v>1000</v>
      </c>
      <c r="I109" s="74"/>
      <c r="J109" s="56"/>
      <c r="K109" s="57"/>
    </row>
    <row r="110" spans="1:11" ht="15" customHeight="1" x14ac:dyDescent="0.35">
      <c r="A110" s="1" t="s">
        <v>7</v>
      </c>
      <c r="D110" s="58">
        <v>255791.05</v>
      </c>
      <c r="E110" s="44">
        <f>SUM(E96:E109)</f>
        <v>211411.74</v>
      </c>
      <c r="F110" s="44">
        <f t="shared" ref="F110:H110" si="10">SUM(F96:F109)</f>
        <v>334000</v>
      </c>
      <c r="G110" s="44">
        <f t="shared" si="10"/>
        <v>330000</v>
      </c>
      <c r="H110" s="44">
        <f t="shared" si="10"/>
        <v>331000</v>
      </c>
      <c r="J110" s="56"/>
      <c r="K110" s="57"/>
    </row>
    <row r="111" spans="1:11" ht="15" customHeight="1" x14ac:dyDescent="0.35">
      <c r="C111" s="3"/>
      <c r="D111" s="58"/>
      <c r="E111" s="44"/>
      <c r="F111" s="44"/>
      <c r="G111" s="44"/>
      <c r="H111" s="44"/>
      <c r="J111" s="56"/>
      <c r="K111" s="57"/>
    </row>
    <row r="112" spans="1:11" ht="15" customHeight="1" x14ac:dyDescent="0.35">
      <c r="A112" s="25" t="s">
        <v>72</v>
      </c>
      <c r="B112" s="25"/>
      <c r="C112" s="26"/>
      <c r="D112" s="50"/>
      <c r="E112" s="50"/>
      <c r="F112" s="50"/>
      <c r="G112" s="50"/>
      <c r="H112" s="50"/>
      <c r="J112" s="56"/>
      <c r="K112" s="57"/>
    </row>
    <row r="113" spans="1:11" ht="33" customHeight="1" x14ac:dyDescent="0.35">
      <c r="A113" s="27" t="s">
        <v>73</v>
      </c>
      <c r="B113" s="27" t="s">
        <v>74</v>
      </c>
      <c r="C113" s="27" t="s">
        <v>13</v>
      </c>
      <c r="D113" s="60">
        <v>0</v>
      </c>
      <c r="E113" s="51">
        <v>0</v>
      </c>
      <c r="F113" s="61">
        <v>5000</v>
      </c>
      <c r="G113" s="43">
        <v>5000</v>
      </c>
      <c r="H113" s="43">
        <v>5000</v>
      </c>
      <c r="I113" s="74"/>
      <c r="J113" s="56"/>
      <c r="K113" s="57"/>
    </row>
    <row r="114" spans="1:11" ht="15" customHeight="1" x14ac:dyDescent="0.35">
      <c r="A114" s="28" t="s">
        <v>75</v>
      </c>
      <c r="B114" s="29"/>
      <c r="C114" s="29"/>
      <c r="D114" s="58">
        <v>0</v>
      </c>
      <c r="E114" s="44">
        <f t="shared" ref="E114" si="11">E113</f>
        <v>0</v>
      </c>
      <c r="F114" s="44">
        <f>F113</f>
        <v>5000</v>
      </c>
      <c r="G114" s="44">
        <f>G113</f>
        <v>5000</v>
      </c>
      <c r="H114" s="44">
        <f>H113</f>
        <v>5000</v>
      </c>
      <c r="J114" s="56"/>
      <c r="K114" s="57"/>
    </row>
    <row r="115" spans="1:11" ht="15" customHeight="1" x14ac:dyDescent="0.35">
      <c r="D115" s="58"/>
      <c r="J115" s="56"/>
      <c r="K115" s="57"/>
    </row>
    <row r="116" spans="1:11" ht="15" customHeight="1" x14ac:dyDescent="0.35">
      <c r="A116" s="18" t="s">
        <v>6</v>
      </c>
      <c r="B116" s="18"/>
      <c r="C116" s="18"/>
      <c r="D116" s="26"/>
      <c r="E116" s="26"/>
      <c r="F116" s="26"/>
      <c r="G116" s="26"/>
      <c r="H116" s="26"/>
      <c r="J116" s="56"/>
      <c r="K116" s="57"/>
    </row>
    <row r="117" spans="1:11" ht="15" customHeight="1" x14ac:dyDescent="0.35">
      <c r="A117" s="19">
        <v>6399</v>
      </c>
      <c r="B117" s="19">
        <v>5362</v>
      </c>
      <c r="C117" s="19" t="s">
        <v>5</v>
      </c>
      <c r="D117" s="60">
        <v>50</v>
      </c>
      <c r="E117" s="43">
        <v>50</v>
      </c>
      <c r="F117" s="43">
        <v>250</v>
      </c>
      <c r="G117" s="43">
        <v>250</v>
      </c>
      <c r="H117" s="43">
        <v>250</v>
      </c>
      <c r="I117" s="74"/>
      <c r="J117" s="56"/>
      <c r="K117" s="57"/>
    </row>
    <row r="118" spans="1:11" ht="15" customHeight="1" x14ac:dyDescent="0.35">
      <c r="A118" s="1" t="s">
        <v>4</v>
      </c>
      <c r="D118" s="58">
        <v>50</v>
      </c>
      <c r="E118" s="44">
        <f t="shared" ref="E118" si="12">E117</f>
        <v>50</v>
      </c>
      <c r="F118" s="44">
        <f>F117</f>
        <v>250</v>
      </c>
      <c r="G118" s="44">
        <f>G117</f>
        <v>250</v>
      </c>
      <c r="H118" s="44">
        <f>H117</f>
        <v>250</v>
      </c>
      <c r="J118" s="56"/>
      <c r="K118" s="57"/>
    </row>
    <row r="119" spans="1:11" ht="15" customHeight="1" x14ac:dyDescent="0.35">
      <c r="D119" s="58"/>
      <c r="E119" s="44"/>
      <c r="F119" s="44"/>
      <c r="G119" s="44"/>
      <c r="H119" s="44"/>
      <c r="J119" s="56"/>
      <c r="K119" s="57"/>
    </row>
    <row r="120" spans="1:11" ht="15" customHeight="1" x14ac:dyDescent="0.35">
      <c r="A120" s="25" t="s">
        <v>76</v>
      </c>
      <c r="B120" s="25"/>
      <c r="C120" s="25"/>
      <c r="D120" s="26"/>
      <c r="E120" s="50"/>
      <c r="F120" s="50"/>
      <c r="G120" s="50"/>
      <c r="H120" s="50"/>
      <c r="J120" s="56"/>
      <c r="K120" s="57"/>
    </row>
    <row r="121" spans="1:11" ht="30.75" customHeight="1" x14ac:dyDescent="0.35">
      <c r="A121" s="30" t="s">
        <v>77</v>
      </c>
      <c r="B121" s="30" t="s">
        <v>78</v>
      </c>
      <c r="C121" s="31" t="s">
        <v>79</v>
      </c>
      <c r="D121" s="60">
        <v>9126</v>
      </c>
      <c r="E121" s="43">
        <v>1120</v>
      </c>
      <c r="F121" s="43">
        <v>10000</v>
      </c>
      <c r="G121" s="43">
        <v>10000</v>
      </c>
      <c r="H121" s="43">
        <v>10000</v>
      </c>
      <c r="I121" s="74"/>
      <c r="J121" s="56"/>
      <c r="K121" s="57"/>
    </row>
    <row r="122" spans="1:11" ht="15" customHeight="1" x14ac:dyDescent="0.35">
      <c r="A122" s="28" t="s">
        <v>80</v>
      </c>
      <c r="B122" s="29"/>
      <c r="C122" s="29"/>
      <c r="D122" s="58">
        <v>9126</v>
      </c>
      <c r="E122" s="44">
        <f t="shared" ref="E122" si="13">E121</f>
        <v>1120</v>
      </c>
      <c r="F122" s="44">
        <f>F121</f>
        <v>10000</v>
      </c>
      <c r="G122" s="44">
        <f>G121</f>
        <v>10000</v>
      </c>
      <c r="H122" s="44">
        <f>H121</f>
        <v>10000</v>
      </c>
      <c r="J122" s="56"/>
      <c r="K122" s="57"/>
    </row>
    <row r="123" spans="1:11" ht="15" customHeight="1" x14ac:dyDescent="0.35">
      <c r="D123" s="58"/>
      <c r="E123" s="44"/>
      <c r="F123" s="44"/>
      <c r="G123" s="44"/>
      <c r="H123" s="44"/>
      <c r="J123" s="56"/>
      <c r="K123" s="57"/>
    </row>
    <row r="124" spans="1:11" ht="15" customHeight="1" x14ac:dyDescent="0.35">
      <c r="A124" s="18" t="s">
        <v>3</v>
      </c>
      <c r="B124" s="18"/>
      <c r="C124" s="18"/>
      <c r="D124" s="50"/>
      <c r="E124" s="50"/>
      <c r="F124" s="50"/>
      <c r="G124" s="50"/>
      <c r="H124" s="50"/>
      <c r="J124" s="56"/>
      <c r="K124" s="57"/>
    </row>
    <row r="125" spans="1:11" ht="30.75" customHeight="1" x14ac:dyDescent="0.35">
      <c r="A125" s="19">
        <v>6409</v>
      </c>
      <c r="B125" s="19">
        <v>5222</v>
      </c>
      <c r="C125" s="20" t="s">
        <v>2</v>
      </c>
      <c r="D125" s="60">
        <v>0</v>
      </c>
      <c r="E125" s="43">
        <v>0</v>
      </c>
      <c r="F125" s="43">
        <v>500</v>
      </c>
      <c r="G125" s="43">
        <v>500</v>
      </c>
      <c r="H125" s="43">
        <v>500</v>
      </c>
      <c r="I125" s="74"/>
      <c r="J125" s="56"/>
      <c r="K125" s="57"/>
    </row>
    <row r="126" spans="1:11" ht="15.75" customHeight="1" x14ac:dyDescent="0.35">
      <c r="A126" s="1" t="s">
        <v>1</v>
      </c>
      <c r="D126" s="58">
        <v>0</v>
      </c>
      <c r="E126" s="44">
        <f t="shared" ref="E126" si="14">E125</f>
        <v>0</v>
      </c>
      <c r="F126" s="44">
        <f>F125</f>
        <v>500</v>
      </c>
      <c r="G126" s="44">
        <f>G125</f>
        <v>500</v>
      </c>
      <c r="H126" s="44">
        <f>H125</f>
        <v>500</v>
      </c>
      <c r="J126" s="56"/>
      <c r="K126" s="57"/>
    </row>
    <row r="127" spans="1:11" ht="15" customHeight="1" x14ac:dyDescent="0.35">
      <c r="A127" s="19"/>
      <c r="B127" s="19"/>
      <c r="C127" s="19"/>
      <c r="D127" s="60"/>
      <c r="E127" s="43"/>
      <c r="F127" s="43"/>
      <c r="G127" s="43"/>
      <c r="H127" s="43"/>
      <c r="J127" s="56"/>
      <c r="K127" s="57"/>
    </row>
    <row r="128" spans="1:11" ht="15" customHeight="1" x14ac:dyDescent="0.35">
      <c r="A128" s="4" t="s">
        <v>0</v>
      </c>
      <c r="D128" s="32">
        <f>D126+D122+D118+D114+D110+D88+D83+D81+D80+D79+D78+D77+D76+D75+D74+D73+D72+D70+D93</f>
        <v>1209134.79</v>
      </c>
      <c r="E128" s="52">
        <f>E126+E122+E118+E114+E110+E88+E83+E81+E80+E79+E78+E77+E76+E75+E74+E73+E72+E70+E93</f>
        <v>1007270.67</v>
      </c>
      <c r="F128" s="52">
        <f>F126+F122+F118+F114+F110+F88+F83+F81+F80+F79+F78+F77+F76+F75+F74+F73+F72+F70+F93+F71+F82+F84</f>
        <v>1776750</v>
      </c>
      <c r="G128" s="52">
        <f>G126+G122+G118+G114+G110+G88+G83+G81+G80+G79+G78+G77+G76+G75+G74+G73+G72+G70+G93+G71+G82+G84</f>
        <v>1569750</v>
      </c>
      <c r="H128" s="52">
        <f>H126+H122+H118+H114+H110+H88+H83+H81+H80+H79+H78+H77+H76+H75+H74+H73+H72+H70+H93+H71+H82+H84</f>
        <v>1600750</v>
      </c>
      <c r="J128" s="56"/>
      <c r="K128" s="57"/>
    </row>
    <row r="129" spans="1:11" ht="15" customHeight="1" x14ac:dyDescent="0.35">
      <c r="A129" s="4"/>
      <c r="D129" s="58"/>
      <c r="J129" s="56"/>
      <c r="K129" s="57"/>
    </row>
    <row r="130" spans="1:11" ht="30.75" customHeight="1" x14ac:dyDescent="0.35">
      <c r="A130" s="33" t="s">
        <v>65</v>
      </c>
      <c r="D130" s="58"/>
      <c r="E130" s="46"/>
      <c r="F130" s="46"/>
      <c r="G130" s="46"/>
      <c r="H130" s="46"/>
      <c r="J130" s="56"/>
      <c r="K130" s="57"/>
    </row>
    <row r="131" spans="1:11" ht="29" x14ac:dyDescent="0.35">
      <c r="A131" s="11"/>
      <c r="B131" s="11">
        <v>8115</v>
      </c>
      <c r="C131" s="12" t="s">
        <v>66</v>
      </c>
      <c r="D131" s="34">
        <f>D128-D64</f>
        <v>-292239.94999999995</v>
      </c>
      <c r="E131" s="53">
        <f>E128-E64</f>
        <v>-538018.74000000011</v>
      </c>
      <c r="F131" s="53">
        <f>F128-F64</f>
        <v>127029</v>
      </c>
      <c r="G131" s="53">
        <f>G128-G64</f>
        <v>-7668.2900000000373</v>
      </c>
      <c r="H131" s="53">
        <f>H128-H64</f>
        <v>-39580</v>
      </c>
      <c r="J131" s="56"/>
      <c r="K131" s="57"/>
    </row>
    <row r="132" spans="1:11" ht="15" customHeight="1" x14ac:dyDescent="0.35">
      <c r="D132" s="17"/>
      <c r="E132" s="39"/>
      <c r="F132" s="39"/>
      <c r="G132" s="39"/>
      <c r="H132" s="39"/>
    </row>
    <row r="133" spans="1:11" ht="36.75" customHeight="1" x14ac:dyDescent="0.35">
      <c r="C133" s="74" t="s">
        <v>101</v>
      </c>
      <c r="D133" s="32"/>
      <c r="E133" s="52"/>
      <c r="F133" s="82"/>
      <c r="G133" s="82"/>
      <c r="H133" s="52"/>
    </row>
    <row r="134" spans="1:11" x14ac:dyDescent="0.35">
      <c r="A134" s="4"/>
      <c r="F134" s="83" t="s">
        <v>102</v>
      </c>
      <c r="G134" s="83"/>
    </row>
    <row r="135" spans="1:11" x14ac:dyDescent="0.35">
      <c r="F135" s="81" t="s">
        <v>103</v>
      </c>
      <c r="G135" s="81"/>
    </row>
  </sheetData>
  <mergeCells count="6">
    <mergeCell ref="A1:H1"/>
    <mergeCell ref="A3:H3"/>
    <mergeCell ref="F135:G135"/>
    <mergeCell ref="F133:G133"/>
    <mergeCell ref="F134:G134"/>
    <mergeCell ref="A4:B4"/>
  </mergeCells>
  <phoneticPr fontId="0" type="noConversion"/>
  <pageMargins left="0.39370078740157483" right="0.39370078740157483" top="0.39370078740157483" bottom="0.39370078740157483" header="0" footer="0"/>
  <pageSetup paperSize="9" scale="60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36B3F0-3420-42F7-A1A8-EBE756FC8FA3}">
  <dimension ref="A1:O133"/>
  <sheetViews>
    <sheetView tabSelected="1" zoomScale="98" zoomScaleNormal="98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E4" sqref="E4"/>
    </sheetView>
  </sheetViews>
  <sheetFormatPr defaultColWidth="9" defaultRowHeight="14.5" x14ac:dyDescent="0.35"/>
  <cols>
    <col min="1" max="1" width="10" style="1" customWidth="1"/>
    <col min="2" max="2" width="9" style="1" customWidth="1"/>
    <col min="3" max="3" width="43.1796875" style="1" customWidth="1"/>
    <col min="4" max="11" width="17.81640625" style="3" customWidth="1"/>
    <col min="12" max="12" width="31" style="2" customWidth="1"/>
    <col min="13" max="13" width="28.81640625" style="1" customWidth="1"/>
    <col min="14" max="16384" width="9" style="1"/>
  </cols>
  <sheetData>
    <row r="1" spans="1:14" ht="23.5" x14ac:dyDescent="0.35">
      <c r="A1" s="79" t="s">
        <v>83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</row>
    <row r="3" spans="1:14" ht="18.5" x14ac:dyDescent="0.35">
      <c r="A3" s="80" t="s">
        <v>112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</row>
    <row r="4" spans="1:14" ht="15" thickBot="1" x14ac:dyDescent="0.4"/>
    <row r="5" spans="1:14" ht="15" customHeight="1" x14ac:dyDescent="0.35">
      <c r="A5" s="4" t="s">
        <v>63</v>
      </c>
      <c r="D5" s="85">
        <v>2018</v>
      </c>
      <c r="E5" s="85">
        <v>2019</v>
      </c>
      <c r="F5" s="5">
        <v>2020</v>
      </c>
      <c r="G5" s="5">
        <v>2021</v>
      </c>
      <c r="H5" s="5">
        <v>2022</v>
      </c>
      <c r="I5" s="5">
        <v>2023</v>
      </c>
      <c r="J5" s="5">
        <v>2023</v>
      </c>
      <c r="K5" s="5">
        <v>2024</v>
      </c>
      <c r="L5" s="90"/>
      <c r="M5" s="35"/>
    </row>
    <row r="6" spans="1:14" ht="15" customHeight="1" x14ac:dyDescent="0.35">
      <c r="A6" s="6" t="s">
        <v>38</v>
      </c>
      <c r="B6" s="6" t="s">
        <v>37</v>
      </c>
      <c r="C6" s="6" t="s">
        <v>36</v>
      </c>
      <c r="D6" s="49" t="s">
        <v>90</v>
      </c>
      <c r="E6" s="49" t="s">
        <v>90</v>
      </c>
      <c r="F6" s="7" t="s">
        <v>90</v>
      </c>
      <c r="G6" s="49" t="s">
        <v>90</v>
      </c>
      <c r="H6" s="49" t="s">
        <v>90</v>
      </c>
      <c r="I6" s="49" t="s">
        <v>92</v>
      </c>
      <c r="J6" s="49" t="s">
        <v>89</v>
      </c>
      <c r="K6" s="49" t="s">
        <v>92</v>
      </c>
      <c r="L6" s="90"/>
      <c r="N6" s="55"/>
    </row>
    <row r="7" spans="1:14" ht="15.75" customHeight="1" x14ac:dyDescent="0.35">
      <c r="A7" s="8" t="s">
        <v>54</v>
      </c>
      <c r="B7" s="1">
        <v>1111</v>
      </c>
      <c r="C7" s="9" t="s">
        <v>62</v>
      </c>
      <c r="D7" s="36">
        <v>236739</v>
      </c>
      <c r="E7" s="36">
        <v>261026</v>
      </c>
      <c r="F7" s="64">
        <v>250355.66</v>
      </c>
      <c r="G7" s="36">
        <v>178783.69</v>
      </c>
      <c r="H7" s="36">
        <v>191821.9</v>
      </c>
      <c r="I7" s="36">
        <v>250000</v>
      </c>
      <c r="J7" s="36">
        <v>250000</v>
      </c>
      <c r="K7" s="36">
        <v>250000</v>
      </c>
      <c r="L7" s="90"/>
      <c r="M7" s="56"/>
      <c r="N7" s="57"/>
    </row>
    <row r="8" spans="1:14" ht="15" customHeight="1" x14ac:dyDescent="0.35">
      <c r="A8" s="10" t="s">
        <v>54</v>
      </c>
      <c r="B8" s="11">
        <v>1112</v>
      </c>
      <c r="C8" s="11" t="s">
        <v>61</v>
      </c>
      <c r="D8" s="37">
        <v>5536</v>
      </c>
      <c r="E8" s="37">
        <v>7212</v>
      </c>
      <c r="F8" s="63">
        <v>4100</v>
      </c>
      <c r="G8" s="63">
        <v>11817.05</v>
      </c>
      <c r="H8" s="37">
        <v>17873.59</v>
      </c>
      <c r="I8" s="37">
        <v>16500</v>
      </c>
      <c r="J8" s="54">
        <v>16500</v>
      </c>
      <c r="K8" s="54">
        <v>17000</v>
      </c>
      <c r="L8" s="90"/>
      <c r="M8" s="56"/>
      <c r="N8" s="57"/>
    </row>
    <row r="9" spans="1:14" ht="15" customHeight="1" x14ac:dyDescent="0.35">
      <c r="A9" s="10" t="s">
        <v>54</v>
      </c>
      <c r="B9" s="11">
        <v>1113</v>
      </c>
      <c r="C9" s="11" t="s">
        <v>60</v>
      </c>
      <c r="D9" s="37">
        <v>21854</v>
      </c>
      <c r="E9" s="37">
        <v>24319</v>
      </c>
      <c r="F9" s="63">
        <v>25043.24</v>
      </c>
      <c r="G9" s="37">
        <v>30662.49</v>
      </c>
      <c r="H9" s="37">
        <v>39730.43</v>
      </c>
      <c r="I9" s="37">
        <v>35000</v>
      </c>
      <c r="J9" s="37">
        <v>38000</v>
      </c>
      <c r="K9" s="37">
        <v>38000</v>
      </c>
      <c r="L9" s="90"/>
      <c r="M9" s="56"/>
      <c r="N9" s="57"/>
    </row>
    <row r="10" spans="1:14" ht="15" customHeight="1" x14ac:dyDescent="0.35">
      <c r="A10" s="10" t="s">
        <v>54</v>
      </c>
      <c r="B10" s="11">
        <v>1121</v>
      </c>
      <c r="C10" s="11" t="s">
        <v>59</v>
      </c>
      <c r="D10" s="37">
        <v>200569</v>
      </c>
      <c r="E10" s="37">
        <v>226547</v>
      </c>
      <c r="F10" s="63">
        <v>187539.91</v>
      </c>
      <c r="G10" s="37">
        <v>258621.53</v>
      </c>
      <c r="H10" s="37">
        <v>300484.99</v>
      </c>
      <c r="I10" s="37">
        <v>265000</v>
      </c>
      <c r="J10" s="37">
        <v>300000</v>
      </c>
      <c r="K10" s="37">
        <v>300000</v>
      </c>
      <c r="L10" s="90"/>
      <c r="M10" s="56"/>
      <c r="N10" s="57"/>
    </row>
    <row r="11" spans="1:14" ht="15" customHeight="1" x14ac:dyDescent="0.35">
      <c r="A11" s="10" t="s">
        <v>54</v>
      </c>
      <c r="B11" s="11">
        <v>1122</v>
      </c>
      <c r="C11" s="11" t="s">
        <v>58</v>
      </c>
      <c r="D11" s="37">
        <v>0</v>
      </c>
      <c r="E11" s="37">
        <v>0</v>
      </c>
      <c r="F11" s="63"/>
      <c r="G11" s="37">
        <v>0</v>
      </c>
      <c r="H11" s="37">
        <v>0</v>
      </c>
      <c r="I11" s="37">
        <v>0</v>
      </c>
      <c r="J11" s="37"/>
      <c r="K11" s="37"/>
      <c r="L11" s="90"/>
      <c r="M11" s="56"/>
      <c r="N11" s="57"/>
    </row>
    <row r="12" spans="1:14" ht="15" customHeight="1" x14ac:dyDescent="0.35">
      <c r="A12" s="10" t="s">
        <v>54</v>
      </c>
      <c r="B12" s="11">
        <v>1211</v>
      </c>
      <c r="C12" s="11" t="s">
        <v>109</v>
      </c>
      <c r="D12" s="37">
        <v>494344</v>
      </c>
      <c r="E12" s="37">
        <v>510087</v>
      </c>
      <c r="F12" s="63">
        <v>513676.08</v>
      </c>
      <c r="G12" s="37">
        <v>579153.02</v>
      </c>
      <c r="H12" s="37">
        <v>682265.58</v>
      </c>
      <c r="I12" s="37">
        <v>550000</v>
      </c>
      <c r="J12" s="37">
        <v>650000</v>
      </c>
      <c r="K12" s="37">
        <v>650000</v>
      </c>
      <c r="L12" s="90"/>
      <c r="M12" s="56"/>
      <c r="N12" s="57"/>
    </row>
    <row r="13" spans="1:14" ht="15" customHeight="1" x14ac:dyDescent="0.35">
      <c r="A13" s="10" t="s">
        <v>54</v>
      </c>
      <c r="B13" s="11">
        <v>1334</v>
      </c>
      <c r="C13" s="11" t="s">
        <v>93</v>
      </c>
      <c r="D13" s="37"/>
      <c r="E13" s="37"/>
      <c r="F13" s="63"/>
      <c r="G13" s="37">
        <v>941.54</v>
      </c>
      <c r="H13" s="37">
        <v>8238</v>
      </c>
      <c r="I13" s="37">
        <v>0</v>
      </c>
      <c r="J13" s="37">
        <v>0</v>
      </c>
      <c r="K13" s="37">
        <v>0</v>
      </c>
      <c r="L13" s="90"/>
      <c r="M13" s="56"/>
      <c r="N13" s="57"/>
    </row>
    <row r="14" spans="1:14" ht="32.25" customHeight="1" x14ac:dyDescent="0.35">
      <c r="A14" s="10" t="s">
        <v>54</v>
      </c>
      <c r="B14" s="11">
        <v>1340</v>
      </c>
      <c r="C14" s="12" t="s">
        <v>81</v>
      </c>
      <c r="D14" s="37">
        <v>4800</v>
      </c>
      <c r="E14" s="37">
        <v>5570</v>
      </c>
      <c r="F14" s="63">
        <v>1560</v>
      </c>
      <c r="G14" s="37">
        <v>23100</v>
      </c>
      <c r="H14" s="37">
        <v>0</v>
      </c>
      <c r="I14" s="37">
        <v>0</v>
      </c>
      <c r="J14" s="37">
        <v>0</v>
      </c>
      <c r="K14" s="37">
        <v>0</v>
      </c>
      <c r="L14" s="91"/>
      <c r="M14" s="56"/>
      <c r="N14" s="57"/>
    </row>
    <row r="15" spans="1:14" ht="15" customHeight="1" x14ac:dyDescent="0.35">
      <c r="A15" s="10" t="s">
        <v>54</v>
      </c>
      <c r="B15" s="11">
        <v>1341</v>
      </c>
      <c r="C15" s="11" t="s">
        <v>57</v>
      </c>
      <c r="D15" s="37">
        <v>1200</v>
      </c>
      <c r="E15" s="37">
        <v>1123</v>
      </c>
      <c r="F15" s="63">
        <v>1140</v>
      </c>
      <c r="G15" s="37">
        <v>900</v>
      </c>
      <c r="H15" s="37">
        <v>660</v>
      </c>
      <c r="I15" s="37">
        <v>900</v>
      </c>
      <c r="J15" s="37">
        <v>840</v>
      </c>
      <c r="K15" s="37">
        <v>900</v>
      </c>
      <c r="L15" s="90"/>
      <c r="M15" s="56"/>
      <c r="N15" s="57"/>
    </row>
    <row r="16" spans="1:14" ht="15" customHeight="1" x14ac:dyDescent="0.35">
      <c r="A16" s="10" t="s">
        <v>54</v>
      </c>
      <c r="B16" s="11">
        <v>1342</v>
      </c>
      <c r="C16" s="11" t="s">
        <v>96</v>
      </c>
      <c r="D16" s="37">
        <v>11644</v>
      </c>
      <c r="E16" s="37">
        <v>9120</v>
      </c>
      <c r="F16" s="63">
        <v>388</v>
      </c>
      <c r="G16" s="37">
        <v>6088</v>
      </c>
      <c r="H16" s="37">
        <v>24002</v>
      </c>
      <c r="I16" s="37">
        <v>6000</v>
      </c>
      <c r="J16" s="37">
        <v>6000</v>
      </c>
      <c r="K16" s="37">
        <v>6000</v>
      </c>
      <c r="L16" s="90"/>
      <c r="M16" s="56"/>
      <c r="N16" s="57"/>
    </row>
    <row r="17" spans="1:15" ht="15" customHeight="1" x14ac:dyDescent="0.35">
      <c r="A17" s="10" t="s">
        <v>54</v>
      </c>
      <c r="B17" s="11">
        <v>1345</v>
      </c>
      <c r="C17" s="11" t="s">
        <v>56</v>
      </c>
      <c r="D17" s="37"/>
      <c r="E17" s="37"/>
      <c r="F17" s="63"/>
      <c r="G17" s="37"/>
      <c r="H17" s="37">
        <v>22232</v>
      </c>
      <c r="I17" s="37">
        <v>25000</v>
      </c>
      <c r="J17" s="37">
        <v>25000</v>
      </c>
      <c r="K17" s="37">
        <v>25000</v>
      </c>
      <c r="L17" s="90"/>
      <c r="M17" s="56"/>
      <c r="N17" s="57"/>
    </row>
    <row r="18" spans="1:15" ht="15" customHeight="1" x14ac:dyDescent="0.35">
      <c r="A18" s="10" t="s">
        <v>54</v>
      </c>
      <c r="B18" s="11">
        <v>1381</v>
      </c>
      <c r="C18" s="11" t="s">
        <v>110</v>
      </c>
      <c r="D18" s="37"/>
      <c r="E18" s="37"/>
      <c r="F18" s="63"/>
      <c r="G18" s="37"/>
      <c r="H18" s="37">
        <v>9657</v>
      </c>
      <c r="I18" s="37">
        <v>10000</v>
      </c>
      <c r="J18" s="37">
        <v>10000</v>
      </c>
      <c r="K18" s="37">
        <v>10000</v>
      </c>
      <c r="L18" s="90"/>
      <c r="M18" s="56"/>
      <c r="N18" s="57"/>
    </row>
    <row r="19" spans="1:15" ht="29.25" customHeight="1" x14ac:dyDescent="0.35">
      <c r="A19" s="13" t="s">
        <v>54</v>
      </c>
      <c r="B19" s="12">
        <v>1382</v>
      </c>
      <c r="C19" s="12" t="s">
        <v>68</v>
      </c>
      <c r="D19" s="37">
        <v>9552</v>
      </c>
      <c r="E19" s="37">
        <v>6102</v>
      </c>
      <c r="F19" s="63">
        <v>7094.4</v>
      </c>
      <c r="G19" s="37">
        <v>8540.7900000000009</v>
      </c>
      <c r="H19" s="37">
        <v>6.92</v>
      </c>
      <c r="I19" s="37"/>
      <c r="J19" s="37"/>
      <c r="K19" s="37">
        <v>0</v>
      </c>
      <c r="L19" s="90"/>
      <c r="M19" s="56"/>
      <c r="N19" s="57"/>
    </row>
    <row r="20" spans="1:15" ht="15" customHeight="1" x14ac:dyDescent="0.35">
      <c r="A20" s="10" t="s">
        <v>54</v>
      </c>
      <c r="B20" s="11">
        <v>1511</v>
      </c>
      <c r="C20" s="11" t="s">
        <v>55</v>
      </c>
      <c r="D20" s="37">
        <v>184309</v>
      </c>
      <c r="E20" s="37">
        <v>178365</v>
      </c>
      <c r="F20" s="63">
        <v>182401.85</v>
      </c>
      <c r="G20" s="37">
        <v>179306.82</v>
      </c>
      <c r="H20" s="37">
        <v>190066.01</v>
      </c>
      <c r="I20" s="37">
        <v>190000</v>
      </c>
      <c r="J20" s="37">
        <v>190000</v>
      </c>
      <c r="K20" s="37">
        <v>190000</v>
      </c>
      <c r="L20" s="90"/>
      <c r="M20" s="56"/>
      <c r="N20" s="57"/>
    </row>
    <row r="21" spans="1:15" ht="30" customHeight="1" x14ac:dyDescent="0.35">
      <c r="A21" s="14" t="s">
        <v>54</v>
      </c>
      <c r="B21" s="15">
        <v>4111</v>
      </c>
      <c r="C21" s="16" t="s">
        <v>84</v>
      </c>
      <c r="D21" s="38">
        <v>54500</v>
      </c>
      <c r="E21" s="38">
        <v>29000</v>
      </c>
      <c r="F21" s="65">
        <v>122250</v>
      </c>
      <c r="G21" s="38">
        <v>45410.48</v>
      </c>
      <c r="H21" s="38">
        <v>59490.29</v>
      </c>
      <c r="I21" s="38">
        <v>55000</v>
      </c>
      <c r="J21" s="38">
        <v>55000</v>
      </c>
      <c r="K21" s="38">
        <v>55000</v>
      </c>
      <c r="L21" s="91"/>
      <c r="M21" s="56"/>
      <c r="N21" s="57"/>
    </row>
    <row r="22" spans="1:15" ht="30" customHeight="1" x14ac:dyDescent="0.35">
      <c r="A22" s="14" t="s">
        <v>54</v>
      </c>
      <c r="B22" s="15">
        <v>4112</v>
      </c>
      <c r="C22" s="16" t="s">
        <v>53</v>
      </c>
      <c r="D22" s="38">
        <v>60900</v>
      </c>
      <c r="E22" s="38">
        <v>65400</v>
      </c>
      <c r="F22" s="60">
        <v>68100</v>
      </c>
      <c r="G22" s="38">
        <v>70800</v>
      </c>
      <c r="H22" s="38">
        <v>70500</v>
      </c>
      <c r="I22" s="38">
        <v>78000</v>
      </c>
      <c r="J22" s="38">
        <v>78000</v>
      </c>
      <c r="K22" s="38">
        <v>81000</v>
      </c>
      <c r="L22" s="91"/>
      <c r="M22" s="56"/>
      <c r="N22" s="57"/>
    </row>
    <row r="23" spans="1:15" ht="15" customHeight="1" x14ac:dyDescent="0.35">
      <c r="A23" s="8" t="s">
        <v>52</v>
      </c>
      <c r="D23" s="39">
        <f>SUM(D7:D22)</f>
        <v>1285947</v>
      </c>
      <c r="E23" s="39">
        <f>SUM(E7:E22)</f>
        <v>1323871</v>
      </c>
      <c r="F23" s="59">
        <v>1363649.74</v>
      </c>
      <c r="G23" s="39">
        <f>SUM(G7:G22)</f>
        <v>1394125.4100000001</v>
      </c>
      <c r="H23" s="39">
        <f>SUM(H7:H22)</f>
        <v>1617028.7099999997</v>
      </c>
      <c r="I23" s="39">
        <f>SUM(I7:I22)</f>
        <v>1481400</v>
      </c>
      <c r="J23" s="39">
        <f>SUM(J7:J22)</f>
        <v>1619340</v>
      </c>
      <c r="K23" s="39">
        <f>SUM(K7:K22)</f>
        <v>1622900</v>
      </c>
      <c r="L23" s="90"/>
      <c r="M23" s="56"/>
      <c r="N23" s="57"/>
    </row>
    <row r="24" spans="1:15" ht="8.25" customHeight="1" x14ac:dyDescent="0.35">
      <c r="D24" s="36"/>
      <c r="E24" s="36"/>
      <c r="F24" s="58"/>
      <c r="G24" s="36"/>
      <c r="H24" s="36"/>
      <c r="I24" s="36"/>
      <c r="J24" s="36"/>
      <c r="K24" s="36"/>
      <c r="L24" s="90"/>
      <c r="M24" s="56"/>
      <c r="N24" s="57"/>
    </row>
    <row r="25" spans="1:15" ht="15" customHeight="1" x14ac:dyDescent="0.35">
      <c r="A25" s="18" t="s">
        <v>35</v>
      </c>
      <c r="B25" s="18"/>
      <c r="C25" s="18"/>
      <c r="D25" s="40"/>
      <c r="E25" s="40"/>
      <c r="F25" s="40"/>
      <c r="G25" s="40"/>
      <c r="H25" s="40"/>
      <c r="I25" s="40"/>
      <c r="J25" s="40"/>
      <c r="K25" s="40"/>
      <c r="L25" s="90"/>
      <c r="M25" s="56"/>
      <c r="N25" s="57"/>
    </row>
    <row r="26" spans="1:15" x14ac:dyDescent="0.35">
      <c r="A26" s="19">
        <v>1031</v>
      </c>
      <c r="B26" s="19">
        <v>2111</v>
      </c>
      <c r="C26" s="19" t="s">
        <v>46</v>
      </c>
      <c r="D26" s="41">
        <v>120423</v>
      </c>
      <c r="E26" s="41">
        <v>20700</v>
      </c>
      <c r="F26" s="60">
        <v>9600</v>
      </c>
      <c r="G26" s="41">
        <v>51620</v>
      </c>
      <c r="H26" s="41">
        <v>8400</v>
      </c>
      <c r="I26" s="41">
        <v>50000</v>
      </c>
      <c r="J26" s="86" t="s">
        <v>111</v>
      </c>
      <c r="K26" s="41"/>
      <c r="L26" s="91"/>
      <c r="M26" s="56"/>
      <c r="N26" s="57"/>
      <c r="O26" s="56"/>
    </row>
    <row r="27" spans="1:15" ht="15" customHeight="1" x14ac:dyDescent="0.35">
      <c r="A27" s="1" t="s">
        <v>51</v>
      </c>
      <c r="D27" s="36">
        <f t="shared" ref="D27:G27" si="0">D26</f>
        <v>120423</v>
      </c>
      <c r="E27" s="36">
        <f t="shared" si="0"/>
        <v>20700</v>
      </c>
      <c r="F27" s="58">
        <f t="shared" si="0"/>
        <v>9600</v>
      </c>
      <c r="G27" s="36">
        <f t="shared" si="0"/>
        <v>51620</v>
      </c>
      <c r="H27" s="36">
        <f>H26</f>
        <v>8400</v>
      </c>
      <c r="I27" s="36">
        <f>I26</f>
        <v>50000</v>
      </c>
      <c r="J27" s="36"/>
      <c r="K27" s="36"/>
      <c r="L27" s="90"/>
      <c r="M27" s="56"/>
      <c r="N27" s="57"/>
    </row>
    <row r="28" spans="1:15" ht="6.75" customHeight="1" x14ac:dyDescent="0.35">
      <c r="D28" s="36"/>
      <c r="E28" s="36"/>
      <c r="F28" s="58"/>
      <c r="G28" s="36"/>
      <c r="H28" s="36"/>
      <c r="I28" s="36"/>
      <c r="J28" s="36"/>
      <c r="K28" s="36"/>
      <c r="L28" s="90"/>
      <c r="M28" s="56"/>
      <c r="N28" s="57"/>
    </row>
    <row r="29" spans="1:15" ht="15" customHeight="1" x14ac:dyDescent="0.35">
      <c r="A29" s="18" t="s">
        <v>33</v>
      </c>
      <c r="B29" s="18"/>
      <c r="C29" s="18"/>
      <c r="D29" s="40"/>
      <c r="E29" s="40"/>
      <c r="F29" s="40"/>
      <c r="G29" s="40"/>
      <c r="H29" s="40"/>
      <c r="I29" s="40"/>
      <c r="J29" s="40"/>
      <c r="K29" s="40"/>
      <c r="L29" s="90"/>
      <c r="M29" s="56"/>
      <c r="N29" s="57"/>
    </row>
    <row r="30" spans="1:15" ht="15" customHeight="1" x14ac:dyDescent="0.35">
      <c r="A30" s="19">
        <v>2212</v>
      </c>
      <c r="B30" s="19">
        <v>2324</v>
      </c>
      <c r="C30" s="19" t="s">
        <v>50</v>
      </c>
      <c r="D30" s="41">
        <v>20000</v>
      </c>
      <c r="E30" s="41">
        <v>20000</v>
      </c>
      <c r="F30" s="60">
        <v>20000</v>
      </c>
      <c r="G30" s="41">
        <v>20000</v>
      </c>
      <c r="H30" s="41">
        <v>20000</v>
      </c>
      <c r="I30" s="41">
        <v>20000</v>
      </c>
      <c r="J30" s="41">
        <v>20000</v>
      </c>
      <c r="K30" s="41">
        <v>20000</v>
      </c>
      <c r="L30" s="90"/>
      <c r="M30" s="56"/>
      <c r="N30" s="57"/>
    </row>
    <row r="31" spans="1:15" ht="15" customHeight="1" x14ac:dyDescent="0.35">
      <c r="A31" s="1" t="s">
        <v>49</v>
      </c>
      <c r="D31" s="36">
        <f t="shared" ref="D31:G31" si="1">D30</f>
        <v>20000</v>
      </c>
      <c r="E31" s="36">
        <f t="shared" si="1"/>
        <v>20000</v>
      </c>
      <c r="F31" s="58">
        <f t="shared" si="1"/>
        <v>20000</v>
      </c>
      <c r="G31" s="36">
        <f t="shared" si="1"/>
        <v>20000</v>
      </c>
      <c r="H31" s="36">
        <f>H30</f>
        <v>20000</v>
      </c>
      <c r="I31" s="36">
        <f>I30</f>
        <v>20000</v>
      </c>
      <c r="J31" s="36">
        <f>J30</f>
        <v>20000</v>
      </c>
      <c r="K31" s="36">
        <f>K30</f>
        <v>20000</v>
      </c>
      <c r="L31" s="90"/>
      <c r="M31" s="56"/>
      <c r="N31" s="57"/>
    </row>
    <row r="32" spans="1:15" ht="6.75" customHeight="1" x14ac:dyDescent="0.35">
      <c r="D32" s="36"/>
      <c r="E32" s="36"/>
      <c r="F32" s="58"/>
      <c r="G32" s="36"/>
      <c r="H32" s="36"/>
      <c r="I32" s="36"/>
      <c r="J32" s="36"/>
      <c r="K32" s="36"/>
      <c r="L32" s="90"/>
      <c r="M32" s="56"/>
      <c r="N32" s="57"/>
    </row>
    <row r="33" spans="1:14" ht="15" customHeight="1" x14ac:dyDescent="0.35">
      <c r="A33" s="18" t="s">
        <v>85</v>
      </c>
      <c r="B33" s="18"/>
      <c r="C33" s="18"/>
      <c r="D33" s="40"/>
      <c r="E33" s="40"/>
      <c r="F33" s="40"/>
      <c r="G33" s="40"/>
      <c r="H33" s="40"/>
      <c r="I33" s="40"/>
      <c r="J33" s="40"/>
      <c r="K33" s="40"/>
      <c r="L33" s="90"/>
      <c r="M33" s="56"/>
      <c r="N33" s="57"/>
    </row>
    <row r="34" spans="1:14" ht="15" customHeight="1" x14ac:dyDescent="0.35">
      <c r="A34" s="19">
        <v>2310</v>
      </c>
      <c r="B34" s="19">
        <v>2132</v>
      </c>
      <c r="C34" s="19" t="s">
        <v>86</v>
      </c>
      <c r="D34" s="41"/>
      <c r="E34" s="41">
        <v>23430</v>
      </c>
      <c r="F34" s="60">
        <v>23430</v>
      </c>
      <c r="G34" s="41">
        <v>38430</v>
      </c>
      <c r="H34" s="41">
        <v>46860</v>
      </c>
      <c r="I34" s="41">
        <v>46830</v>
      </c>
      <c r="J34" s="41">
        <v>46830</v>
      </c>
      <c r="K34" s="41">
        <v>46830</v>
      </c>
      <c r="L34" s="92"/>
      <c r="M34" s="56"/>
      <c r="N34" s="57"/>
    </row>
    <row r="35" spans="1:14" ht="15" customHeight="1" x14ac:dyDescent="0.35">
      <c r="A35" s="1" t="s">
        <v>87</v>
      </c>
      <c r="D35" s="36"/>
      <c r="E35" s="36">
        <f t="shared" ref="E35:G35" si="2">E34</f>
        <v>23430</v>
      </c>
      <c r="F35" s="58">
        <f t="shared" si="2"/>
        <v>23430</v>
      </c>
      <c r="G35" s="36">
        <f t="shared" si="2"/>
        <v>38430</v>
      </c>
      <c r="H35" s="36">
        <f>H34</f>
        <v>46860</v>
      </c>
      <c r="I35" s="36">
        <f>I34</f>
        <v>46830</v>
      </c>
      <c r="J35" s="36">
        <f>J34</f>
        <v>46830</v>
      </c>
      <c r="K35" s="36">
        <f>K34</f>
        <v>46830</v>
      </c>
      <c r="L35" s="92"/>
      <c r="M35" s="56"/>
      <c r="N35" s="57"/>
    </row>
    <row r="36" spans="1:14" ht="6.75" customHeight="1" x14ac:dyDescent="0.35">
      <c r="D36" s="36"/>
      <c r="E36" s="36"/>
      <c r="F36" s="58"/>
      <c r="G36" s="36"/>
      <c r="H36" s="36"/>
      <c r="I36" s="36"/>
      <c r="J36" s="36"/>
      <c r="K36" s="36"/>
      <c r="L36" s="90"/>
      <c r="M36" s="56"/>
      <c r="N36" s="57"/>
    </row>
    <row r="37" spans="1:14" ht="15" customHeight="1" x14ac:dyDescent="0.35">
      <c r="A37" t="s">
        <v>67</v>
      </c>
      <c r="D37" s="36"/>
      <c r="E37" s="36"/>
      <c r="F37" s="58"/>
      <c r="G37" s="36"/>
      <c r="H37" s="36"/>
      <c r="I37" s="36"/>
      <c r="J37" s="36"/>
      <c r="K37" s="36"/>
      <c r="L37" s="90"/>
      <c r="M37" s="56"/>
      <c r="N37" s="57"/>
    </row>
    <row r="38" spans="1:14" ht="15" customHeight="1" x14ac:dyDescent="0.35">
      <c r="A38" s="1">
        <v>3639</v>
      </c>
      <c r="B38" s="1">
        <v>3111</v>
      </c>
      <c r="C38" s="1" t="s">
        <v>94</v>
      </c>
      <c r="D38" s="54"/>
      <c r="E38" s="54"/>
      <c r="F38" s="67"/>
      <c r="G38" s="54">
        <v>5702.81</v>
      </c>
      <c r="H38" s="54"/>
      <c r="I38" s="54"/>
      <c r="J38" s="54"/>
      <c r="K38" s="54"/>
      <c r="L38" s="92"/>
      <c r="M38" s="56"/>
      <c r="N38" s="57"/>
    </row>
    <row r="39" spans="1:14" ht="15" customHeight="1" x14ac:dyDescent="0.35">
      <c r="A39" s="19"/>
      <c r="B39" s="19">
        <v>2131</v>
      </c>
      <c r="C39" s="69" t="s">
        <v>97</v>
      </c>
      <c r="D39" s="41"/>
      <c r="E39" s="41"/>
      <c r="F39" s="60"/>
      <c r="G39" s="41"/>
      <c r="H39" s="41">
        <v>71890</v>
      </c>
      <c r="I39" s="41">
        <v>31000</v>
      </c>
      <c r="J39" s="41">
        <v>8995</v>
      </c>
      <c r="K39" s="41">
        <v>5000</v>
      </c>
      <c r="L39" s="92"/>
      <c r="M39" s="56"/>
      <c r="N39" s="57"/>
    </row>
    <row r="40" spans="1:14" ht="15" customHeight="1" x14ac:dyDescent="0.35">
      <c r="A40" t="s">
        <v>95</v>
      </c>
      <c r="D40" s="36"/>
      <c r="E40" s="36"/>
      <c r="F40" s="58"/>
      <c r="G40" s="36">
        <f>G38</f>
        <v>5702.81</v>
      </c>
      <c r="H40" s="36">
        <f>H39+H38</f>
        <v>71890</v>
      </c>
      <c r="I40" s="36">
        <f>I39+I38</f>
        <v>31000</v>
      </c>
      <c r="J40" s="36">
        <f>J39+J38</f>
        <v>8995</v>
      </c>
      <c r="K40" s="36">
        <f>K39+K38</f>
        <v>5000</v>
      </c>
      <c r="L40" s="90"/>
      <c r="M40" s="56"/>
      <c r="N40" s="57"/>
    </row>
    <row r="41" spans="1:14" ht="6.75" customHeight="1" x14ac:dyDescent="0.35">
      <c r="D41" s="36"/>
      <c r="E41" s="36"/>
      <c r="F41" s="58"/>
      <c r="G41" s="36"/>
      <c r="H41" s="36"/>
      <c r="I41" s="36"/>
      <c r="J41" s="36"/>
      <c r="K41" s="36"/>
      <c r="L41" s="90"/>
      <c r="M41" s="56"/>
      <c r="N41" s="57"/>
    </row>
    <row r="42" spans="1:14" ht="15" customHeight="1" x14ac:dyDescent="0.35">
      <c r="A42" s="18" t="s">
        <v>28</v>
      </c>
      <c r="B42" s="18"/>
      <c r="C42" s="18"/>
      <c r="D42" s="40"/>
      <c r="E42" s="40"/>
      <c r="F42" s="40"/>
      <c r="G42" s="40"/>
      <c r="H42" s="40"/>
      <c r="I42" s="40"/>
      <c r="J42" s="40"/>
      <c r="K42" s="40"/>
      <c r="L42" s="90"/>
      <c r="M42" s="56"/>
      <c r="N42" s="57"/>
    </row>
    <row r="43" spans="1:14" ht="15" customHeight="1" x14ac:dyDescent="0.35">
      <c r="A43" s="19">
        <v>3722</v>
      </c>
      <c r="B43" s="19">
        <v>2111</v>
      </c>
      <c r="C43" s="19" t="s">
        <v>46</v>
      </c>
      <c r="D43" s="41">
        <v>41262</v>
      </c>
      <c r="E43" s="41">
        <v>12666</v>
      </c>
      <c r="F43" s="60">
        <v>38933</v>
      </c>
      <c r="G43" s="41">
        <v>16484</v>
      </c>
      <c r="H43" s="41">
        <v>14603</v>
      </c>
      <c r="I43" s="41">
        <v>10000</v>
      </c>
      <c r="J43" s="41">
        <v>10000</v>
      </c>
      <c r="K43" s="41">
        <v>10000</v>
      </c>
      <c r="L43" s="92"/>
      <c r="M43" s="56"/>
      <c r="N43" s="57"/>
    </row>
    <row r="44" spans="1:14" ht="15" customHeight="1" x14ac:dyDescent="0.35">
      <c r="A44" s="1" t="s">
        <v>48</v>
      </c>
      <c r="D44" s="36">
        <f t="shared" ref="D44:G44" si="3">D43</f>
        <v>41262</v>
      </c>
      <c r="E44" s="36">
        <f t="shared" si="3"/>
        <v>12666</v>
      </c>
      <c r="F44" s="58">
        <f t="shared" si="3"/>
        <v>38933</v>
      </c>
      <c r="G44" s="36">
        <f t="shared" si="3"/>
        <v>16484</v>
      </c>
      <c r="H44" s="36">
        <f>H43</f>
        <v>14603</v>
      </c>
      <c r="I44" s="36">
        <f>I43</f>
        <v>10000</v>
      </c>
      <c r="J44" s="36">
        <f>J43</f>
        <v>10000</v>
      </c>
      <c r="K44" s="36">
        <f>K43</f>
        <v>10000</v>
      </c>
      <c r="L44" s="92"/>
      <c r="M44" s="56"/>
      <c r="N44" s="57"/>
    </row>
    <row r="45" spans="1:14" ht="5.25" customHeight="1" x14ac:dyDescent="0.35">
      <c r="D45" s="36"/>
      <c r="E45" s="36"/>
      <c r="F45" s="58"/>
      <c r="G45" s="36"/>
      <c r="H45" s="36"/>
      <c r="I45" s="36"/>
      <c r="J45" s="36"/>
      <c r="K45" s="36"/>
      <c r="L45" s="92"/>
      <c r="M45" s="56"/>
      <c r="N45" s="57"/>
    </row>
    <row r="46" spans="1:14" ht="15" customHeight="1" x14ac:dyDescent="0.35">
      <c r="A46" s="18" t="s">
        <v>47</v>
      </c>
      <c r="B46" s="18"/>
      <c r="C46" s="18"/>
      <c r="D46" s="40"/>
      <c r="E46" s="40"/>
      <c r="F46" s="40"/>
      <c r="G46" s="40"/>
      <c r="H46" s="40"/>
      <c r="I46" s="40"/>
      <c r="J46" s="40"/>
      <c r="K46" s="40"/>
      <c r="L46" s="90"/>
      <c r="M46" s="56"/>
      <c r="N46" s="57"/>
    </row>
    <row r="47" spans="1:14" ht="15" customHeight="1" x14ac:dyDescent="0.35">
      <c r="A47" s="19">
        <v>3725</v>
      </c>
      <c r="B47" s="19">
        <v>2111</v>
      </c>
      <c r="C47" s="19" t="s">
        <v>46</v>
      </c>
      <c r="D47" s="41">
        <v>0</v>
      </c>
      <c r="E47" s="41">
        <v>0</v>
      </c>
      <c r="F47" s="60">
        <v>0</v>
      </c>
      <c r="G47" s="41">
        <v>0</v>
      </c>
      <c r="H47" s="41"/>
      <c r="I47" s="41">
        <v>0</v>
      </c>
      <c r="J47" s="41">
        <v>0</v>
      </c>
      <c r="K47" s="41">
        <v>0</v>
      </c>
      <c r="L47" s="92"/>
      <c r="M47" s="56"/>
      <c r="N47" s="57"/>
    </row>
    <row r="48" spans="1:14" ht="15" customHeight="1" x14ac:dyDescent="0.35">
      <c r="A48" s="1" t="s">
        <v>45</v>
      </c>
      <c r="D48" s="36">
        <f t="shared" ref="D48:E48" si="4">D47</f>
        <v>0</v>
      </c>
      <c r="E48" s="36">
        <f t="shared" si="4"/>
        <v>0</v>
      </c>
      <c r="F48" s="58">
        <v>0</v>
      </c>
      <c r="G48" s="36">
        <f>G47</f>
        <v>0</v>
      </c>
      <c r="H48" s="36"/>
      <c r="I48" s="36"/>
      <c r="J48" s="36"/>
      <c r="K48" s="36"/>
      <c r="L48" s="92"/>
      <c r="M48" s="56"/>
      <c r="N48" s="57"/>
    </row>
    <row r="49" spans="1:14" ht="5.25" customHeight="1" x14ac:dyDescent="0.35">
      <c r="D49" s="36"/>
      <c r="E49" s="36"/>
      <c r="F49" s="58"/>
      <c r="G49" s="36"/>
      <c r="H49" s="36"/>
      <c r="I49" s="36"/>
      <c r="J49" s="36"/>
      <c r="K49" s="36"/>
      <c r="L49" s="90"/>
      <c r="M49" s="56"/>
      <c r="N49" s="57"/>
    </row>
    <row r="50" spans="1:14" ht="15" customHeight="1" x14ac:dyDescent="0.35">
      <c r="A50" s="18" t="s">
        <v>106</v>
      </c>
      <c r="B50" s="18"/>
      <c r="C50" s="18"/>
      <c r="D50" s="40"/>
      <c r="E50" s="40"/>
      <c r="F50" s="40"/>
      <c r="G50" s="40"/>
      <c r="H50" s="40"/>
      <c r="I50" s="40"/>
      <c r="J50" s="40"/>
      <c r="K50" s="40"/>
      <c r="L50" s="90"/>
      <c r="M50" s="56"/>
      <c r="N50" s="57"/>
    </row>
    <row r="51" spans="1:14" ht="15" customHeight="1" x14ac:dyDescent="0.35">
      <c r="A51" s="19">
        <v>6118</v>
      </c>
      <c r="B51" s="19"/>
      <c r="C51" s="19"/>
      <c r="D51" s="41"/>
      <c r="E51" s="41"/>
      <c r="F51" s="60"/>
      <c r="G51" s="41"/>
      <c r="H51" s="41"/>
      <c r="I51" s="41">
        <v>31000</v>
      </c>
      <c r="J51" s="41"/>
      <c r="K51" s="41">
        <v>0</v>
      </c>
      <c r="L51" s="92"/>
      <c r="M51" s="56"/>
      <c r="N51" s="57"/>
    </row>
    <row r="52" spans="1:14" ht="15" customHeight="1" x14ac:dyDescent="0.35">
      <c r="A52" s="1" t="s">
        <v>107</v>
      </c>
      <c r="D52" s="36"/>
      <c r="E52" s="36"/>
      <c r="F52" s="58"/>
      <c r="G52" s="36"/>
      <c r="H52" s="36"/>
      <c r="I52" s="36">
        <f>I51</f>
        <v>31000</v>
      </c>
      <c r="J52" s="36"/>
      <c r="K52" s="36"/>
      <c r="L52" s="92"/>
      <c r="M52" s="56"/>
      <c r="N52" s="57"/>
    </row>
    <row r="53" spans="1:14" ht="5.25" customHeight="1" x14ac:dyDescent="0.35">
      <c r="D53" s="87"/>
      <c r="E53" s="87"/>
      <c r="F53" s="67"/>
      <c r="G53" s="87"/>
      <c r="H53" s="87"/>
      <c r="I53" s="87"/>
      <c r="J53" s="87"/>
      <c r="K53" s="87"/>
      <c r="L53" s="90"/>
      <c r="M53" s="56"/>
      <c r="N53" s="57"/>
    </row>
    <row r="54" spans="1:14" ht="15" customHeight="1" x14ac:dyDescent="0.35">
      <c r="A54" s="18" t="s">
        <v>21</v>
      </c>
      <c r="B54" s="18"/>
      <c r="C54" s="18"/>
      <c r="D54" s="40"/>
      <c r="E54" s="40"/>
      <c r="F54" s="58"/>
      <c r="G54" s="40"/>
      <c r="H54" s="40"/>
      <c r="I54" s="40"/>
      <c r="J54" s="40"/>
      <c r="K54" s="40"/>
      <c r="L54" s="90"/>
      <c r="M54" s="56"/>
      <c r="N54" s="57"/>
    </row>
    <row r="55" spans="1:14" ht="15" customHeight="1" x14ac:dyDescent="0.35">
      <c r="A55" s="11">
        <v>6171</v>
      </c>
      <c r="B55" s="11">
        <v>2131</v>
      </c>
      <c r="C55" s="11" t="s">
        <v>64</v>
      </c>
      <c r="D55" s="42">
        <v>37776</v>
      </c>
      <c r="E55" s="42">
        <v>11638</v>
      </c>
      <c r="F55" s="37">
        <v>0</v>
      </c>
      <c r="G55" s="42">
        <v>1200</v>
      </c>
      <c r="H55" s="42">
        <v>19254</v>
      </c>
      <c r="I55" s="42"/>
      <c r="J55" s="42"/>
      <c r="K55" s="42"/>
      <c r="L55" s="91"/>
      <c r="M55" s="56"/>
      <c r="N55" s="57"/>
    </row>
    <row r="56" spans="1:14" ht="15" customHeight="1" x14ac:dyDescent="0.35">
      <c r="A56" s="19">
        <v>6171</v>
      </c>
      <c r="B56" s="19">
        <v>2132</v>
      </c>
      <c r="C56" s="20" t="s">
        <v>44</v>
      </c>
      <c r="D56" s="43">
        <v>46860</v>
      </c>
      <c r="E56" s="43">
        <v>38430</v>
      </c>
      <c r="F56" s="43">
        <v>0</v>
      </c>
      <c r="G56" s="43">
        <v>23430</v>
      </c>
      <c r="H56" s="43">
        <v>0</v>
      </c>
      <c r="I56" s="43"/>
      <c r="J56" s="43">
        <v>0</v>
      </c>
      <c r="K56" s="43">
        <v>0</v>
      </c>
      <c r="L56" s="91"/>
      <c r="M56" s="56"/>
      <c r="N56" s="57"/>
    </row>
    <row r="57" spans="1:14" ht="15" customHeight="1" x14ac:dyDescent="0.35">
      <c r="A57" s="1" t="s">
        <v>7</v>
      </c>
      <c r="D57" s="44">
        <f t="shared" ref="D57:E57" si="5">SUM(D55:D56)</f>
        <v>84636</v>
      </c>
      <c r="E57" s="44">
        <f t="shared" si="5"/>
        <v>50068</v>
      </c>
      <c r="F57" s="58">
        <v>45762</v>
      </c>
      <c r="G57" s="44">
        <f t="shared" ref="G57" si="6">SUM(G55:G56)</f>
        <v>24630</v>
      </c>
      <c r="H57" s="44">
        <f>SUM(H55:H56)</f>
        <v>19254</v>
      </c>
      <c r="I57" s="44"/>
      <c r="J57" s="44"/>
      <c r="K57" s="44"/>
      <c r="L57" s="90"/>
      <c r="M57" s="56"/>
      <c r="N57" s="57"/>
    </row>
    <row r="58" spans="1:14" ht="6" customHeight="1" x14ac:dyDescent="0.35">
      <c r="D58" s="36"/>
      <c r="E58" s="36"/>
      <c r="F58" s="58"/>
      <c r="G58" s="36"/>
      <c r="H58" s="36"/>
      <c r="I58" s="36"/>
      <c r="J58" s="36"/>
      <c r="K58" s="36"/>
      <c r="L58" s="90"/>
      <c r="M58" s="56"/>
      <c r="N58" s="57"/>
    </row>
    <row r="59" spans="1:14" ht="15" customHeight="1" x14ac:dyDescent="0.35">
      <c r="A59" s="18" t="s">
        <v>43</v>
      </c>
      <c r="B59" s="18"/>
      <c r="C59" s="18"/>
      <c r="D59" s="40"/>
      <c r="E59" s="40"/>
      <c r="F59" s="40"/>
      <c r="G59" s="40"/>
      <c r="H59" s="40"/>
      <c r="I59" s="40"/>
      <c r="J59" s="40"/>
      <c r="K59" s="40"/>
      <c r="L59" s="90"/>
      <c r="M59" s="56"/>
      <c r="N59" s="57"/>
    </row>
    <row r="60" spans="1:14" ht="15" customHeight="1" x14ac:dyDescent="0.35">
      <c r="A60" s="11">
        <v>6310</v>
      </c>
      <c r="B60" s="11">
        <v>2141</v>
      </c>
      <c r="C60" s="11" t="s">
        <v>42</v>
      </c>
      <c r="D60" s="37">
        <v>0</v>
      </c>
      <c r="E60" s="37">
        <v>0</v>
      </c>
      <c r="F60" s="37">
        <v>0</v>
      </c>
      <c r="G60" s="37">
        <v>0</v>
      </c>
      <c r="H60" s="37">
        <v>0</v>
      </c>
      <c r="I60" s="37">
        <v>1000</v>
      </c>
      <c r="J60" s="37">
        <v>0</v>
      </c>
      <c r="K60" s="37"/>
      <c r="L60" s="90"/>
      <c r="M60" s="56"/>
      <c r="N60" s="57"/>
    </row>
    <row r="61" spans="1:14" ht="15" customHeight="1" x14ac:dyDescent="0.35">
      <c r="A61" s="21" t="s">
        <v>69</v>
      </c>
      <c r="B61" s="22" t="s">
        <v>70</v>
      </c>
      <c r="C61" s="23" t="s">
        <v>71</v>
      </c>
      <c r="D61" s="45">
        <v>0</v>
      </c>
      <c r="E61" s="45">
        <v>0</v>
      </c>
      <c r="F61" s="60">
        <v>0</v>
      </c>
      <c r="G61" s="45">
        <v>0</v>
      </c>
      <c r="H61" s="41">
        <v>0</v>
      </c>
      <c r="I61" s="41">
        <v>100</v>
      </c>
      <c r="J61" s="41">
        <v>0</v>
      </c>
      <c r="K61" s="41"/>
      <c r="L61" s="90"/>
      <c r="M61" s="56"/>
      <c r="N61" s="57"/>
    </row>
    <row r="62" spans="1:14" ht="15" customHeight="1" x14ac:dyDescent="0.35">
      <c r="A62" s="1" t="s">
        <v>41</v>
      </c>
      <c r="D62" s="46">
        <f t="shared" ref="D62:E62" si="7">SUM(D60:D61)</f>
        <v>0</v>
      </c>
      <c r="E62" s="46">
        <f t="shared" si="7"/>
        <v>0</v>
      </c>
      <c r="F62" s="58">
        <v>0</v>
      </c>
      <c r="G62" s="46">
        <f t="shared" ref="G62" si="8">SUM(G60:G61)</f>
        <v>0</v>
      </c>
      <c r="H62" s="46">
        <f>SUM(H60:H61)</f>
        <v>0</v>
      </c>
      <c r="I62" s="46">
        <f>SUM(I60:I61)</f>
        <v>1100</v>
      </c>
      <c r="J62" s="46"/>
      <c r="K62" s="46"/>
      <c r="L62" s="90"/>
      <c r="M62" s="56"/>
      <c r="N62" s="57"/>
    </row>
    <row r="63" spans="1:14" ht="6.75" customHeight="1" x14ac:dyDescent="0.35">
      <c r="A63" s="19"/>
      <c r="B63" s="19"/>
      <c r="C63" s="19"/>
      <c r="D63" s="41"/>
      <c r="E63" s="41"/>
      <c r="F63" s="41"/>
      <c r="G63" s="41"/>
      <c r="H63" s="41"/>
      <c r="I63" s="41"/>
      <c r="J63" s="41"/>
      <c r="K63" s="41"/>
      <c r="L63" s="90"/>
      <c r="M63" s="56"/>
      <c r="N63" s="57"/>
    </row>
    <row r="64" spans="1:14" ht="15" customHeight="1" x14ac:dyDescent="0.35">
      <c r="A64" s="4" t="s">
        <v>40</v>
      </c>
      <c r="D64" s="47">
        <f>D62+D57+D48+D44+D31+D27+D23</f>
        <v>1552268</v>
      </c>
      <c r="E64" s="47">
        <f>E62+E57+E48+E44+E31+E27+E23+E35</f>
        <v>1450735</v>
      </c>
      <c r="F64" s="47">
        <f>F62+F57+F48+F44+F31+F27+F23+F35</f>
        <v>1501374.74</v>
      </c>
      <c r="G64" s="47">
        <f>G62+G57+G48+G44+G31+G27+G23+G35</f>
        <v>1545289.4100000001</v>
      </c>
      <c r="H64" s="47">
        <f>H62+H57+H48+H44+H31+H27+H23+H35+H40</f>
        <v>1798035.7099999997</v>
      </c>
      <c r="I64" s="47">
        <f>I62+I57+I48+I44+I31+I27+I23+I35+I40+I52</f>
        <v>1671330</v>
      </c>
      <c r="J64" s="47">
        <f>J62+J57+J48+J44+J31+J27+J23+J35+J40+J52</f>
        <v>1705165</v>
      </c>
      <c r="K64" s="47">
        <f>K62+K57+K48+K44+K31+K27+K23+K35+K40+K52</f>
        <v>1704730</v>
      </c>
      <c r="L64" s="90"/>
      <c r="M64" s="56"/>
      <c r="N64" s="57"/>
    </row>
    <row r="65" spans="1:14" ht="27" customHeight="1" x14ac:dyDescent="0.35">
      <c r="F65" s="58"/>
      <c r="L65" s="90"/>
      <c r="M65" s="56"/>
      <c r="N65" s="57"/>
    </row>
    <row r="66" spans="1:14" ht="15" customHeight="1" thickBot="1" x14ac:dyDescent="0.4">
      <c r="A66" s="24"/>
      <c r="B66" s="24"/>
      <c r="C66" s="24"/>
      <c r="F66" s="58"/>
      <c r="L66" s="93"/>
      <c r="M66" s="56"/>
      <c r="N66" s="57"/>
    </row>
    <row r="67" spans="1:14" ht="15" customHeight="1" x14ac:dyDescent="0.35">
      <c r="A67" s="4" t="s">
        <v>39</v>
      </c>
      <c r="D67" s="85">
        <v>2018</v>
      </c>
      <c r="E67" s="48"/>
      <c r="F67" s="58"/>
      <c r="G67" s="48"/>
      <c r="H67" s="48"/>
      <c r="I67" s="48"/>
      <c r="J67" s="48"/>
      <c r="K67" s="48"/>
      <c r="L67" s="90"/>
      <c r="M67" s="56"/>
      <c r="N67" s="57"/>
    </row>
    <row r="68" spans="1:14" ht="15" customHeight="1" x14ac:dyDescent="0.35">
      <c r="A68" s="6" t="s">
        <v>38</v>
      </c>
      <c r="B68" s="6" t="s">
        <v>37</v>
      </c>
      <c r="C68" s="6" t="s">
        <v>36</v>
      </c>
      <c r="D68" s="49" t="s">
        <v>90</v>
      </c>
      <c r="E68" s="49"/>
      <c r="F68" s="49"/>
      <c r="G68" s="49"/>
      <c r="H68" s="49"/>
      <c r="I68" s="49"/>
      <c r="J68" s="49"/>
      <c r="K68" s="73"/>
      <c r="L68" s="91"/>
      <c r="M68" s="56"/>
      <c r="N68" s="57"/>
    </row>
    <row r="69" spans="1:14" ht="15" customHeight="1" x14ac:dyDescent="0.35">
      <c r="F69" s="58"/>
      <c r="L69" s="91"/>
      <c r="M69" s="56"/>
      <c r="N69" s="57"/>
    </row>
    <row r="70" spans="1:14" ht="15" customHeight="1" x14ac:dyDescent="0.35">
      <c r="A70" s="18">
        <v>1031</v>
      </c>
      <c r="B70" s="18"/>
      <c r="C70" s="18" t="s">
        <v>35</v>
      </c>
      <c r="D70" s="50">
        <v>126393</v>
      </c>
      <c r="E70" s="50">
        <v>47873</v>
      </c>
      <c r="F70" s="62">
        <v>70641</v>
      </c>
      <c r="G70" s="50">
        <v>16505</v>
      </c>
      <c r="H70" s="50">
        <v>0</v>
      </c>
      <c r="I70" s="50">
        <v>0</v>
      </c>
      <c r="J70" s="50">
        <v>0</v>
      </c>
      <c r="K70" s="50">
        <v>10000</v>
      </c>
      <c r="L70" s="91"/>
      <c r="M70" s="56"/>
      <c r="N70" s="57"/>
    </row>
    <row r="71" spans="1:14" ht="15" customHeight="1" x14ac:dyDescent="0.35">
      <c r="A71" s="18">
        <v>1032</v>
      </c>
      <c r="B71" s="18"/>
      <c r="C71" t="s">
        <v>98</v>
      </c>
      <c r="D71" s="50"/>
      <c r="E71" s="50"/>
      <c r="F71" s="62"/>
      <c r="G71" s="50"/>
      <c r="H71" s="50">
        <v>41594</v>
      </c>
      <c r="I71" s="50">
        <v>60000</v>
      </c>
      <c r="J71" s="88"/>
      <c r="K71" s="50">
        <v>10000</v>
      </c>
      <c r="L71" s="94"/>
      <c r="M71" s="56"/>
      <c r="N71" s="57"/>
    </row>
    <row r="72" spans="1:14" ht="15" customHeight="1" x14ac:dyDescent="0.35">
      <c r="A72" s="11">
        <v>1070</v>
      </c>
      <c r="B72" s="11"/>
      <c r="C72" s="11" t="s">
        <v>34</v>
      </c>
      <c r="D72" s="42">
        <v>14999</v>
      </c>
      <c r="E72" s="42">
        <v>15000</v>
      </c>
      <c r="F72" s="63">
        <v>15000</v>
      </c>
      <c r="G72" s="42">
        <v>15000</v>
      </c>
      <c r="H72" s="42">
        <v>15000</v>
      </c>
      <c r="I72" s="42">
        <v>15000</v>
      </c>
      <c r="J72" s="42">
        <v>15000</v>
      </c>
      <c r="K72" s="42">
        <v>15000</v>
      </c>
      <c r="L72" s="90"/>
      <c r="M72" s="56"/>
      <c r="N72" s="57"/>
    </row>
    <row r="73" spans="1:14" ht="15" customHeight="1" x14ac:dyDescent="0.35">
      <c r="A73" s="11">
        <v>2212</v>
      </c>
      <c r="B73" s="11"/>
      <c r="C73" s="11" t="s">
        <v>33</v>
      </c>
      <c r="D73" s="42">
        <v>59864</v>
      </c>
      <c r="E73" s="42">
        <v>923656</v>
      </c>
      <c r="F73" s="63">
        <v>87511.2</v>
      </c>
      <c r="G73" s="42">
        <v>25893</v>
      </c>
      <c r="H73" s="42">
        <v>12777.6</v>
      </c>
      <c r="I73" s="42">
        <v>50000</v>
      </c>
      <c r="J73" s="89"/>
      <c r="K73" s="42">
        <v>300000</v>
      </c>
      <c r="L73" s="95"/>
      <c r="M73" s="56"/>
      <c r="N73" s="57"/>
    </row>
    <row r="74" spans="1:14" ht="15" customHeight="1" x14ac:dyDescent="0.35">
      <c r="A74" s="11">
        <v>2310</v>
      </c>
      <c r="B74" s="11"/>
      <c r="C74" t="s">
        <v>88</v>
      </c>
      <c r="D74" s="42"/>
      <c r="E74" s="42"/>
      <c r="F74" s="63">
        <v>42692.25</v>
      </c>
      <c r="G74" s="42">
        <v>10861.01</v>
      </c>
      <c r="H74" s="42">
        <v>9754</v>
      </c>
      <c r="I74" s="42">
        <v>46600</v>
      </c>
      <c r="J74" s="42">
        <v>46518.2</v>
      </c>
      <c r="K74" s="42">
        <v>71000</v>
      </c>
      <c r="L74" s="95"/>
      <c r="M74" s="56"/>
      <c r="N74" s="57"/>
    </row>
    <row r="75" spans="1:14" ht="15" customHeight="1" x14ac:dyDescent="0.35">
      <c r="A75" s="11">
        <v>2321</v>
      </c>
      <c r="B75" s="11"/>
      <c r="C75" s="12" t="s">
        <v>32</v>
      </c>
      <c r="D75" s="42">
        <v>0</v>
      </c>
      <c r="E75" s="42">
        <v>9529</v>
      </c>
      <c r="F75" s="63">
        <v>0</v>
      </c>
      <c r="G75" s="42">
        <v>0</v>
      </c>
      <c r="H75" s="42">
        <v>0</v>
      </c>
      <c r="I75" s="42">
        <v>10000</v>
      </c>
      <c r="J75" s="42">
        <v>160500</v>
      </c>
      <c r="K75" s="42">
        <v>10000</v>
      </c>
      <c r="L75" s="95"/>
      <c r="M75" s="56"/>
      <c r="N75" s="57"/>
    </row>
    <row r="76" spans="1:14" ht="15" customHeight="1" x14ac:dyDescent="0.35">
      <c r="A76" s="11">
        <v>3319</v>
      </c>
      <c r="B76" s="11"/>
      <c r="C76" s="11" t="s">
        <v>31</v>
      </c>
      <c r="D76" s="42">
        <v>19988</v>
      </c>
      <c r="E76" s="42">
        <v>19053</v>
      </c>
      <c r="F76" s="63">
        <v>18378</v>
      </c>
      <c r="G76" s="42">
        <v>16395</v>
      </c>
      <c r="H76" s="42">
        <v>21705</v>
      </c>
      <c r="I76" s="42">
        <v>20000</v>
      </c>
      <c r="J76" s="42">
        <v>20000</v>
      </c>
      <c r="K76" s="42">
        <v>20000</v>
      </c>
      <c r="L76" s="91"/>
      <c r="M76" s="56"/>
      <c r="N76" s="57"/>
    </row>
    <row r="77" spans="1:14" ht="30" customHeight="1" x14ac:dyDescent="0.35">
      <c r="A77" s="11">
        <v>3399</v>
      </c>
      <c r="B77" s="11"/>
      <c r="C77" s="12" t="s">
        <v>30</v>
      </c>
      <c r="D77" s="37">
        <v>31722</v>
      </c>
      <c r="E77" s="37">
        <v>66561</v>
      </c>
      <c r="F77" s="63">
        <v>48923</v>
      </c>
      <c r="G77" s="37">
        <v>48451</v>
      </c>
      <c r="H77" s="37">
        <v>64939</v>
      </c>
      <c r="I77" s="37">
        <v>60000</v>
      </c>
      <c r="J77" s="37">
        <v>60000</v>
      </c>
      <c r="K77" s="37">
        <v>60000</v>
      </c>
      <c r="L77" s="94"/>
      <c r="M77" s="56"/>
      <c r="N77" s="57"/>
    </row>
    <row r="78" spans="1:14" ht="27.75" customHeight="1" x14ac:dyDescent="0.35">
      <c r="A78" s="11">
        <v>3631</v>
      </c>
      <c r="B78" s="11"/>
      <c r="C78" s="11" t="s">
        <v>29</v>
      </c>
      <c r="D78" s="42">
        <v>41685</v>
      </c>
      <c r="E78" s="42">
        <v>31621</v>
      </c>
      <c r="F78" s="63">
        <v>31241.08</v>
      </c>
      <c r="G78" s="42">
        <v>17760</v>
      </c>
      <c r="H78" s="42">
        <v>56204.58</v>
      </c>
      <c r="I78" s="42">
        <v>100000</v>
      </c>
      <c r="J78" s="42">
        <v>20000</v>
      </c>
      <c r="K78" s="42">
        <v>100000</v>
      </c>
      <c r="L78" s="96"/>
      <c r="M78" s="56"/>
      <c r="N78" s="57"/>
    </row>
    <row r="79" spans="1:14" ht="15" customHeight="1" x14ac:dyDescent="0.35">
      <c r="A79" s="11">
        <v>3639</v>
      </c>
      <c r="B79" s="11"/>
      <c r="C79" s="11" t="s">
        <v>67</v>
      </c>
      <c r="D79" s="42">
        <v>48778</v>
      </c>
      <c r="E79" s="42">
        <v>59824</v>
      </c>
      <c r="F79" s="63">
        <v>72948</v>
      </c>
      <c r="G79" s="42">
        <v>63484</v>
      </c>
      <c r="H79" s="42">
        <v>226659.07</v>
      </c>
      <c r="I79" s="42">
        <v>250000</v>
      </c>
      <c r="J79" s="42">
        <v>15000</v>
      </c>
      <c r="K79" s="42">
        <v>250000</v>
      </c>
      <c r="L79" s="95"/>
      <c r="M79" s="56"/>
      <c r="N79" s="57"/>
    </row>
    <row r="80" spans="1:14" ht="29.25" customHeight="1" x14ac:dyDescent="0.35">
      <c r="A80" s="11">
        <v>3722</v>
      </c>
      <c r="B80" s="11"/>
      <c r="C80" s="11" t="s">
        <v>28</v>
      </c>
      <c r="D80" s="42">
        <v>136872</v>
      </c>
      <c r="E80" s="42">
        <v>133636</v>
      </c>
      <c r="F80" s="63">
        <v>136482.01</v>
      </c>
      <c r="G80" s="42">
        <v>160777.92000000001</v>
      </c>
      <c r="H80" s="42">
        <v>162206.62</v>
      </c>
      <c r="I80" s="42">
        <v>200000</v>
      </c>
      <c r="J80" s="42">
        <v>170000</v>
      </c>
      <c r="K80" s="42">
        <v>180000</v>
      </c>
      <c r="L80" s="94"/>
      <c r="M80" s="56"/>
      <c r="N80" s="57"/>
    </row>
    <row r="81" spans="1:14" ht="15" customHeight="1" x14ac:dyDescent="0.35">
      <c r="A81" s="11">
        <v>3745</v>
      </c>
      <c r="B81" s="11"/>
      <c r="C81" s="11" t="s">
        <v>27</v>
      </c>
      <c r="D81" s="42">
        <v>70589</v>
      </c>
      <c r="E81" s="42">
        <v>27185</v>
      </c>
      <c r="F81" s="63">
        <v>30949.200000000001</v>
      </c>
      <c r="G81" s="42">
        <v>28968</v>
      </c>
      <c r="H81" s="42">
        <v>56977</v>
      </c>
      <c r="I81" s="42">
        <v>50000</v>
      </c>
      <c r="J81" s="42">
        <v>30000</v>
      </c>
      <c r="K81" s="42">
        <v>50000</v>
      </c>
      <c r="L81" s="95"/>
      <c r="M81" s="56"/>
      <c r="N81" s="57"/>
    </row>
    <row r="82" spans="1:14" ht="15" customHeight="1" x14ac:dyDescent="0.35">
      <c r="A82" s="11">
        <v>4350</v>
      </c>
      <c r="B82" s="11"/>
      <c r="C82" t="s">
        <v>99</v>
      </c>
      <c r="D82" s="42"/>
      <c r="E82" s="42"/>
      <c r="F82" s="63"/>
      <c r="G82" s="42"/>
      <c r="H82" s="42">
        <v>5000</v>
      </c>
      <c r="I82" s="42">
        <v>5000</v>
      </c>
      <c r="J82" s="42">
        <v>5000</v>
      </c>
      <c r="K82" s="42">
        <v>5000</v>
      </c>
      <c r="L82" s="95"/>
      <c r="M82" s="56"/>
      <c r="N82" s="57"/>
    </row>
    <row r="83" spans="1:14" ht="15" customHeight="1" x14ac:dyDescent="0.35">
      <c r="A83" s="11">
        <v>5512</v>
      </c>
      <c r="B83" s="11"/>
      <c r="C83" s="11" t="s">
        <v>26</v>
      </c>
      <c r="D83" s="42">
        <v>630</v>
      </c>
      <c r="E83" s="42">
        <v>0</v>
      </c>
      <c r="F83" s="42">
        <v>0</v>
      </c>
      <c r="G83" s="42">
        <v>0</v>
      </c>
      <c r="H83" s="42">
        <v>1200</v>
      </c>
      <c r="I83" s="42">
        <v>2500</v>
      </c>
      <c r="J83" s="42">
        <v>2500</v>
      </c>
      <c r="K83" s="42">
        <v>2500</v>
      </c>
      <c r="L83" s="95"/>
      <c r="M83" s="56"/>
      <c r="N83" s="57"/>
    </row>
    <row r="84" spans="1:14" ht="15" customHeight="1" x14ac:dyDescent="0.35">
      <c r="A84" s="11">
        <v>5213</v>
      </c>
      <c r="B84" s="11"/>
      <c r="C84" s="11" t="s">
        <v>100</v>
      </c>
      <c r="D84" s="42"/>
      <c r="E84" s="42"/>
      <c r="F84" s="42"/>
      <c r="G84" s="42"/>
      <c r="H84" s="42">
        <v>0</v>
      </c>
      <c r="I84" s="42">
        <v>5000</v>
      </c>
      <c r="J84" s="42">
        <v>5000</v>
      </c>
      <c r="K84" s="42">
        <v>5000</v>
      </c>
      <c r="L84" s="90"/>
      <c r="M84" s="56"/>
      <c r="N84" s="57"/>
    </row>
    <row r="85" spans="1:14" ht="15" customHeight="1" x14ac:dyDescent="0.35">
      <c r="A85" s="18" t="s">
        <v>25</v>
      </c>
      <c r="B85" s="18"/>
      <c r="C85" s="18"/>
      <c r="D85" s="50"/>
      <c r="E85" s="50"/>
      <c r="F85" s="62"/>
      <c r="G85" s="50"/>
      <c r="H85" s="50"/>
      <c r="I85" s="50"/>
      <c r="J85" s="50"/>
      <c r="K85" s="50"/>
      <c r="L85" s="90"/>
      <c r="M85" s="56"/>
      <c r="N85" s="57"/>
    </row>
    <row r="86" spans="1:14" ht="15" customHeight="1" x14ac:dyDescent="0.35">
      <c r="A86" s="11">
        <v>6112</v>
      </c>
      <c r="B86" s="11">
        <v>5023</v>
      </c>
      <c r="C86" s="11" t="s">
        <v>24</v>
      </c>
      <c r="D86" s="42">
        <v>302794</v>
      </c>
      <c r="E86" s="42">
        <v>343896</v>
      </c>
      <c r="F86" s="63">
        <v>353801</v>
      </c>
      <c r="G86" s="42">
        <v>358311</v>
      </c>
      <c r="H86" s="42">
        <v>337503</v>
      </c>
      <c r="I86" s="42">
        <v>360000</v>
      </c>
      <c r="J86" s="42">
        <v>360000</v>
      </c>
      <c r="K86" s="42">
        <v>360000</v>
      </c>
      <c r="L86" s="97"/>
      <c r="M86" s="56"/>
      <c r="N86" s="57"/>
    </row>
    <row r="87" spans="1:14" ht="15" customHeight="1" x14ac:dyDescent="0.35">
      <c r="A87" s="19">
        <v>6112</v>
      </c>
      <c r="B87" s="19">
        <v>5032</v>
      </c>
      <c r="C87" s="19" t="s">
        <v>23</v>
      </c>
      <c r="D87" s="43">
        <v>28497</v>
      </c>
      <c r="E87" s="43">
        <v>22545</v>
      </c>
      <c r="F87" s="60">
        <v>35601</v>
      </c>
      <c r="G87" s="43">
        <v>32283</v>
      </c>
      <c r="H87" s="43">
        <v>27832</v>
      </c>
      <c r="I87" s="43">
        <v>36000</v>
      </c>
      <c r="J87" s="43">
        <v>36000</v>
      </c>
      <c r="K87" s="43">
        <v>36000</v>
      </c>
      <c r="L87" s="95"/>
      <c r="M87" s="56"/>
      <c r="N87" s="57"/>
    </row>
    <row r="88" spans="1:14" ht="15" customHeight="1" x14ac:dyDescent="0.35">
      <c r="A88" s="1" t="s">
        <v>22</v>
      </c>
      <c r="D88" s="44">
        <f t="shared" ref="D88:E88" si="9">SUM(D86:D87)</f>
        <v>331291</v>
      </c>
      <c r="E88" s="44">
        <f t="shared" si="9"/>
        <v>366441</v>
      </c>
      <c r="F88" s="58">
        <v>389402</v>
      </c>
      <c r="G88" s="44">
        <v>390594</v>
      </c>
      <c r="H88" s="44">
        <f>SUM(H86:H87)</f>
        <v>365335</v>
      </c>
      <c r="I88" s="44">
        <f>SUM(I86:I87)</f>
        <v>396000</v>
      </c>
      <c r="J88" s="44">
        <f>SUM(J86:J87)</f>
        <v>396000</v>
      </c>
      <c r="K88" s="44">
        <f>SUM(K86:K87)</f>
        <v>396000</v>
      </c>
      <c r="L88" s="90"/>
      <c r="M88" s="56"/>
      <c r="N88" s="57"/>
    </row>
    <row r="89" spans="1:14" ht="15" customHeight="1" x14ac:dyDescent="0.35">
      <c r="D89" s="44"/>
      <c r="E89" s="44"/>
      <c r="F89" s="58"/>
      <c r="G89" s="44"/>
      <c r="H89" s="44"/>
      <c r="I89" s="44"/>
      <c r="J89" s="44"/>
      <c r="K89" s="44"/>
      <c r="L89" s="90"/>
      <c r="M89" s="56"/>
      <c r="N89" s="57"/>
    </row>
    <row r="90" spans="1:14" ht="15" customHeight="1" x14ac:dyDescent="0.35">
      <c r="A90" s="1" t="s">
        <v>105</v>
      </c>
      <c r="D90" s="44"/>
      <c r="E90" s="44"/>
      <c r="F90" s="58"/>
      <c r="G90" s="44"/>
      <c r="H90" s="44"/>
      <c r="I90" s="44"/>
      <c r="J90" s="44"/>
      <c r="K90" s="44"/>
      <c r="L90" s="90"/>
      <c r="M90" s="56"/>
      <c r="N90" s="57"/>
    </row>
    <row r="91" spans="1:14" ht="15" customHeight="1" x14ac:dyDescent="0.35">
      <c r="A91" s="19">
        <v>6118</v>
      </c>
      <c r="B91" s="19"/>
      <c r="C91" s="19"/>
      <c r="D91" s="43"/>
      <c r="E91" s="43">
        <v>19874</v>
      </c>
      <c r="F91" s="43"/>
      <c r="G91" s="43"/>
      <c r="H91" s="43">
        <v>2878</v>
      </c>
      <c r="I91" s="43">
        <v>31000</v>
      </c>
      <c r="J91" s="43">
        <v>29799</v>
      </c>
      <c r="K91" s="43">
        <v>0</v>
      </c>
      <c r="L91" s="90"/>
      <c r="M91" s="56"/>
      <c r="N91" s="57"/>
    </row>
    <row r="92" spans="1:14" ht="15" customHeight="1" x14ac:dyDescent="0.35">
      <c r="A92" s="1" t="s">
        <v>107</v>
      </c>
      <c r="D92" s="44"/>
      <c r="E92" s="44">
        <f>E91</f>
        <v>19874</v>
      </c>
      <c r="F92" s="58"/>
      <c r="G92" s="44"/>
      <c r="H92" s="44">
        <f>H91</f>
        <v>2878</v>
      </c>
      <c r="I92" s="44">
        <f>I91</f>
        <v>31000</v>
      </c>
      <c r="J92" s="44">
        <f>J91</f>
        <v>29799</v>
      </c>
      <c r="K92" s="44">
        <f>K91</f>
        <v>0</v>
      </c>
      <c r="L92" s="90"/>
      <c r="M92" s="56"/>
      <c r="N92" s="57"/>
    </row>
    <row r="93" spans="1:14" ht="15" customHeight="1" x14ac:dyDescent="0.35">
      <c r="D93" s="44"/>
      <c r="E93" s="44"/>
      <c r="F93" s="58"/>
      <c r="G93" s="44"/>
      <c r="H93" s="44"/>
      <c r="I93" s="44"/>
      <c r="J93" s="44"/>
      <c r="K93" s="44"/>
      <c r="L93" s="90"/>
      <c r="M93" s="56"/>
      <c r="N93" s="57"/>
    </row>
    <row r="94" spans="1:14" ht="15" customHeight="1" x14ac:dyDescent="0.35">
      <c r="A94" s="18" t="s">
        <v>21</v>
      </c>
      <c r="B94" s="18"/>
      <c r="C94" s="18"/>
      <c r="D94" s="50"/>
      <c r="E94" s="50"/>
      <c r="F94" s="62"/>
      <c r="G94" s="50"/>
      <c r="H94" s="50"/>
      <c r="I94" s="50"/>
      <c r="J94" s="50"/>
      <c r="K94" s="50"/>
      <c r="L94" s="90"/>
      <c r="M94" s="56"/>
      <c r="N94" s="57"/>
    </row>
    <row r="95" spans="1:14" ht="30" customHeight="1" x14ac:dyDescent="0.35">
      <c r="A95" s="11">
        <v>6171</v>
      </c>
      <c r="B95" s="11">
        <v>5021</v>
      </c>
      <c r="C95" s="11" t="s">
        <v>20</v>
      </c>
      <c r="D95" s="37">
        <v>47704</v>
      </c>
      <c r="E95" s="37">
        <v>45167</v>
      </c>
      <c r="F95" s="63">
        <v>90348</v>
      </c>
      <c r="G95" s="37">
        <v>88881</v>
      </c>
      <c r="H95" s="37">
        <v>84683</v>
      </c>
      <c r="I95" s="37">
        <v>75000</v>
      </c>
      <c r="J95" s="37">
        <v>75000</v>
      </c>
      <c r="K95" s="37">
        <v>75000</v>
      </c>
      <c r="L95" s="94"/>
      <c r="M95" s="56"/>
      <c r="N95" s="57"/>
    </row>
    <row r="96" spans="1:14" ht="15" customHeight="1" x14ac:dyDescent="0.35">
      <c r="A96" s="11">
        <v>6171</v>
      </c>
      <c r="B96" s="11">
        <v>5136</v>
      </c>
      <c r="C96" s="11" t="s">
        <v>19</v>
      </c>
      <c r="D96" s="37">
        <v>0</v>
      </c>
      <c r="E96" s="37">
        <v>0</v>
      </c>
      <c r="F96" s="63">
        <v>0</v>
      </c>
      <c r="G96" s="37">
        <v>0</v>
      </c>
      <c r="H96" s="37">
        <v>0</v>
      </c>
      <c r="I96" s="37">
        <v>1000</v>
      </c>
      <c r="J96" s="37">
        <v>0</v>
      </c>
      <c r="K96" s="37">
        <v>1000</v>
      </c>
      <c r="L96" s="90"/>
      <c r="M96" s="56"/>
      <c r="N96" s="57"/>
    </row>
    <row r="97" spans="1:14" ht="15" customHeight="1" x14ac:dyDescent="0.35">
      <c r="A97" s="11">
        <v>6171</v>
      </c>
      <c r="B97" s="11">
        <v>5137</v>
      </c>
      <c r="C97" s="11" t="s">
        <v>18</v>
      </c>
      <c r="D97" s="37">
        <v>4036</v>
      </c>
      <c r="E97" s="37">
        <v>21605</v>
      </c>
      <c r="F97" s="63">
        <v>0</v>
      </c>
      <c r="G97" s="37">
        <v>0</v>
      </c>
      <c r="H97" s="37">
        <v>70093.22</v>
      </c>
      <c r="I97" s="37">
        <v>95000</v>
      </c>
      <c r="J97" s="37">
        <v>85000</v>
      </c>
      <c r="K97" s="37">
        <v>90000</v>
      </c>
      <c r="L97" s="95"/>
      <c r="M97" s="56"/>
      <c r="N97" s="57"/>
    </row>
    <row r="98" spans="1:14" ht="15" customHeight="1" x14ac:dyDescent="0.35">
      <c r="A98" s="11">
        <v>6171</v>
      </c>
      <c r="B98" s="11">
        <v>5139</v>
      </c>
      <c r="C98" s="11" t="s">
        <v>17</v>
      </c>
      <c r="D98" s="37">
        <v>11308</v>
      </c>
      <c r="E98" s="37">
        <v>7327</v>
      </c>
      <c r="F98" s="63">
        <v>12610.19</v>
      </c>
      <c r="G98" s="37">
        <v>4417</v>
      </c>
      <c r="H98" s="37">
        <v>6559.51</v>
      </c>
      <c r="I98" s="37">
        <v>20000</v>
      </c>
      <c r="J98" s="37">
        <v>10000</v>
      </c>
      <c r="K98" s="37">
        <v>10000</v>
      </c>
      <c r="L98" s="95"/>
      <c r="M98" s="56"/>
      <c r="N98" s="57"/>
    </row>
    <row r="99" spans="1:14" ht="15" customHeight="1" x14ac:dyDescent="0.35">
      <c r="A99" s="11">
        <v>6171</v>
      </c>
      <c r="B99" s="11">
        <v>5151</v>
      </c>
      <c r="C99" s="11" t="s">
        <v>82</v>
      </c>
      <c r="D99" s="37">
        <v>1523</v>
      </c>
      <c r="E99" s="37">
        <v>1245</v>
      </c>
      <c r="F99" s="63">
        <v>1984</v>
      </c>
      <c r="G99" s="37">
        <v>891</v>
      </c>
      <c r="H99" s="37">
        <v>979</v>
      </c>
      <c r="I99" s="37">
        <v>2000</v>
      </c>
      <c r="J99" s="37">
        <v>2000</v>
      </c>
      <c r="K99" s="37"/>
      <c r="L99" s="95"/>
      <c r="M99" s="56"/>
      <c r="N99" s="57"/>
    </row>
    <row r="100" spans="1:14" ht="28.5" customHeight="1" x14ac:dyDescent="0.35">
      <c r="A100" s="11">
        <v>6171</v>
      </c>
      <c r="B100" s="11">
        <v>5154</v>
      </c>
      <c r="C100" s="11" t="s">
        <v>16</v>
      </c>
      <c r="D100" s="37">
        <v>15887</v>
      </c>
      <c r="E100" s="37">
        <v>13330</v>
      </c>
      <c r="F100" s="63">
        <v>30380</v>
      </c>
      <c r="G100" s="37">
        <v>34151</v>
      </c>
      <c r="H100" s="37">
        <v>4470.68</v>
      </c>
      <c r="I100" s="37">
        <v>50000</v>
      </c>
      <c r="J100" s="37">
        <v>30000</v>
      </c>
      <c r="K100" s="37">
        <v>50000</v>
      </c>
      <c r="L100" s="94"/>
      <c r="M100" s="56"/>
      <c r="N100" s="57"/>
    </row>
    <row r="101" spans="1:14" ht="15" customHeight="1" x14ac:dyDescent="0.35">
      <c r="A101" s="11">
        <v>6171</v>
      </c>
      <c r="B101" s="11">
        <v>5161</v>
      </c>
      <c r="C101" s="11" t="s">
        <v>15</v>
      </c>
      <c r="D101" s="37">
        <v>902</v>
      </c>
      <c r="E101" s="37">
        <v>918</v>
      </c>
      <c r="F101" s="63">
        <v>486</v>
      </c>
      <c r="G101" s="37">
        <v>100</v>
      </c>
      <c r="H101" s="37">
        <v>380</v>
      </c>
      <c r="I101" s="37">
        <v>1000</v>
      </c>
      <c r="J101" s="37">
        <v>300</v>
      </c>
      <c r="K101" s="37">
        <v>1000</v>
      </c>
      <c r="L101" s="95"/>
      <c r="M101" s="56"/>
      <c r="N101" s="57"/>
    </row>
    <row r="102" spans="1:14" ht="15" customHeight="1" x14ac:dyDescent="0.35">
      <c r="A102" s="11">
        <v>6171</v>
      </c>
      <c r="B102" s="11">
        <v>5162</v>
      </c>
      <c r="C102" s="11" t="s">
        <v>14</v>
      </c>
      <c r="D102" s="37">
        <v>9194</v>
      </c>
      <c r="E102" s="37">
        <v>11004</v>
      </c>
      <c r="F102" s="63">
        <v>10899.09</v>
      </c>
      <c r="G102" s="37">
        <v>16332.92</v>
      </c>
      <c r="H102" s="37">
        <v>12914.56</v>
      </c>
      <c r="I102" s="37">
        <v>15000</v>
      </c>
      <c r="J102" s="37">
        <v>10000</v>
      </c>
      <c r="K102" s="37">
        <v>12000</v>
      </c>
      <c r="L102" s="95"/>
      <c r="M102" s="56"/>
      <c r="N102" s="57"/>
    </row>
    <row r="103" spans="1:14" ht="15" customHeight="1" x14ac:dyDescent="0.35">
      <c r="A103" s="11">
        <v>6171</v>
      </c>
      <c r="B103" s="11">
        <v>5163</v>
      </c>
      <c r="C103" s="11" t="s">
        <v>13</v>
      </c>
      <c r="D103" s="37">
        <v>4027</v>
      </c>
      <c r="E103" s="37">
        <v>4041</v>
      </c>
      <c r="F103" s="63">
        <v>3488.8</v>
      </c>
      <c r="G103" s="37">
        <v>1883.4</v>
      </c>
      <c r="H103" s="37">
        <v>1548.6</v>
      </c>
      <c r="I103" s="37">
        <v>2000</v>
      </c>
      <c r="J103" s="37">
        <v>2000</v>
      </c>
      <c r="K103" s="37">
        <v>2000</v>
      </c>
      <c r="L103" s="95"/>
      <c r="M103" s="56"/>
      <c r="N103" s="57"/>
    </row>
    <row r="104" spans="1:14" ht="15" customHeight="1" x14ac:dyDescent="0.35">
      <c r="A104" s="11">
        <v>6171</v>
      </c>
      <c r="B104" s="11">
        <v>5169</v>
      </c>
      <c r="C104" s="11" t="s">
        <v>12</v>
      </c>
      <c r="D104" s="37">
        <v>63214</v>
      </c>
      <c r="E104" s="37">
        <v>62551</v>
      </c>
      <c r="F104" s="63">
        <v>89077.33</v>
      </c>
      <c r="G104" s="37">
        <v>62809.42</v>
      </c>
      <c r="H104" s="37">
        <v>45788.14</v>
      </c>
      <c r="I104" s="37">
        <v>60000</v>
      </c>
      <c r="J104" s="37">
        <v>40000</v>
      </c>
      <c r="K104" s="37">
        <v>60000</v>
      </c>
      <c r="L104" s="95"/>
      <c r="M104" s="56"/>
      <c r="N104" s="57"/>
    </row>
    <row r="105" spans="1:14" ht="15" customHeight="1" x14ac:dyDescent="0.35">
      <c r="A105" s="11">
        <v>6171</v>
      </c>
      <c r="B105" s="11">
        <v>5171</v>
      </c>
      <c r="C105" s="11" t="s">
        <v>11</v>
      </c>
      <c r="D105" s="42">
        <v>572</v>
      </c>
      <c r="E105" s="42">
        <v>0</v>
      </c>
      <c r="F105" s="63">
        <v>11838.64</v>
      </c>
      <c r="G105" s="42">
        <v>0</v>
      </c>
      <c r="H105" s="42">
        <v>0</v>
      </c>
      <c r="I105" s="42">
        <v>5000</v>
      </c>
      <c r="J105" s="42">
        <v>0</v>
      </c>
      <c r="K105" s="42">
        <v>5000</v>
      </c>
      <c r="L105" s="95"/>
      <c r="M105" s="56"/>
      <c r="N105" s="57"/>
    </row>
    <row r="106" spans="1:14" ht="15" customHeight="1" x14ac:dyDescent="0.35">
      <c r="A106" s="11">
        <v>6171</v>
      </c>
      <c r="B106" s="11">
        <v>5173</v>
      </c>
      <c r="C106" s="11" t="s">
        <v>10</v>
      </c>
      <c r="D106" s="37">
        <v>2892</v>
      </c>
      <c r="E106" s="37">
        <v>5197</v>
      </c>
      <c r="F106" s="63">
        <v>4179</v>
      </c>
      <c r="G106" s="37">
        <v>1946</v>
      </c>
      <c r="H106" s="37">
        <v>4542</v>
      </c>
      <c r="I106" s="37">
        <v>3000</v>
      </c>
      <c r="J106" s="37">
        <v>8000</v>
      </c>
      <c r="K106" s="37">
        <v>8000</v>
      </c>
      <c r="L106" s="95"/>
      <c r="M106" s="56"/>
      <c r="N106" s="57"/>
    </row>
    <row r="107" spans="1:14" ht="15" customHeight="1" x14ac:dyDescent="0.35">
      <c r="A107" s="11">
        <v>6171</v>
      </c>
      <c r="B107" s="11">
        <v>5175</v>
      </c>
      <c r="C107" s="11" t="s">
        <v>9</v>
      </c>
      <c r="D107" s="37">
        <v>970</v>
      </c>
      <c r="E107" s="37">
        <v>0</v>
      </c>
      <c r="F107" s="63"/>
      <c r="G107" s="37">
        <v>0</v>
      </c>
      <c r="H107" s="37">
        <v>0</v>
      </c>
      <c r="I107" s="37">
        <v>1000</v>
      </c>
      <c r="J107" s="37">
        <v>0</v>
      </c>
      <c r="K107" s="37"/>
      <c r="L107" s="94"/>
      <c r="M107" s="56"/>
      <c r="N107" s="57"/>
    </row>
    <row r="108" spans="1:14" ht="29.25" customHeight="1" x14ac:dyDescent="0.35">
      <c r="A108" s="19">
        <v>6171</v>
      </c>
      <c r="B108" s="19">
        <v>5321</v>
      </c>
      <c r="C108" s="19" t="s">
        <v>8</v>
      </c>
      <c r="D108" s="41">
        <v>500</v>
      </c>
      <c r="E108" s="41">
        <v>0</v>
      </c>
      <c r="F108" s="60">
        <v>500</v>
      </c>
      <c r="G108" s="41">
        <v>0</v>
      </c>
      <c r="H108" s="41">
        <v>0</v>
      </c>
      <c r="I108" s="41">
        <v>1000</v>
      </c>
      <c r="J108" s="41">
        <v>0</v>
      </c>
      <c r="K108" s="41">
        <v>1000</v>
      </c>
      <c r="L108" s="94"/>
      <c r="M108" s="56"/>
      <c r="N108" s="57"/>
    </row>
    <row r="109" spans="1:14" ht="15" customHeight="1" x14ac:dyDescent="0.35">
      <c r="A109" s="1" t="s">
        <v>7</v>
      </c>
      <c r="D109" s="44">
        <f t="shared" ref="D109:E109" si="10">SUM(D95:D108)</f>
        <v>162729</v>
      </c>
      <c r="E109" s="44">
        <f t="shared" si="10"/>
        <v>172385</v>
      </c>
      <c r="F109" s="58">
        <v>255791.05</v>
      </c>
      <c r="G109" s="44">
        <f>SUM(G95:G108)</f>
        <v>211411.74</v>
      </c>
      <c r="H109" s="44">
        <f t="shared" ref="H109:K109" si="11">SUM(H95:H108)</f>
        <v>231958.71000000002</v>
      </c>
      <c r="I109" s="44">
        <f t="shared" si="11"/>
        <v>331000</v>
      </c>
      <c r="J109" s="44">
        <f t="shared" si="11"/>
        <v>262300</v>
      </c>
      <c r="K109" s="44">
        <f t="shared" si="11"/>
        <v>315000</v>
      </c>
      <c r="L109" s="90"/>
      <c r="M109" s="56"/>
      <c r="N109" s="57"/>
    </row>
    <row r="110" spans="1:14" ht="15" customHeight="1" x14ac:dyDescent="0.35">
      <c r="C110" s="3"/>
      <c r="D110" s="44"/>
      <c r="E110" s="44"/>
      <c r="F110" s="58"/>
      <c r="G110" s="44"/>
      <c r="H110" s="44"/>
      <c r="I110" s="44"/>
      <c r="J110" s="44"/>
      <c r="K110" s="44"/>
      <c r="L110" s="90"/>
      <c r="M110" s="56"/>
      <c r="N110" s="57"/>
    </row>
    <row r="111" spans="1:14" ht="15" customHeight="1" x14ac:dyDescent="0.35">
      <c r="A111" s="25" t="s">
        <v>72</v>
      </c>
      <c r="B111" s="25"/>
      <c r="C111" s="26"/>
      <c r="D111" s="50"/>
      <c r="E111" s="50"/>
      <c r="F111" s="50"/>
      <c r="G111" s="50"/>
      <c r="H111" s="50"/>
      <c r="I111" s="50"/>
      <c r="J111" s="50"/>
      <c r="K111" s="50"/>
      <c r="L111" s="90"/>
      <c r="M111" s="56"/>
      <c r="N111" s="57"/>
    </row>
    <row r="112" spans="1:14" ht="33" customHeight="1" x14ac:dyDescent="0.35">
      <c r="A112" s="27" t="s">
        <v>73</v>
      </c>
      <c r="B112" s="27" t="s">
        <v>74</v>
      </c>
      <c r="C112" s="27" t="s">
        <v>13</v>
      </c>
      <c r="D112" s="51">
        <v>4987</v>
      </c>
      <c r="E112" s="51">
        <v>4987</v>
      </c>
      <c r="F112" s="60">
        <v>0</v>
      </c>
      <c r="G112" s="51">
        <v>0</v>
      </c>
      <c r="H112" s="43">
        <v>4987</v>
      </c>
      <c r="I112" s="43">
        <v>5000</v>
      </c>
      <c r="J112" s="43">
        <v>5000</v>
      </c>
      <c r="K112" s="43">
        <v>5000</v>
      </c>
      <c r="L112" s="94"/>
      <c r="M112" s="56"/>
      <c r="N112" s="57"/>
    </row>
    <row r="113" spans="1:14" ht="15" customHeight="1" x14ac:dyDescent="0.35">
      <c r="A113" s="28" t="s">
        <v>75</v>
      </c>
      <c r="B113" s="29"/>
      <c r="C113" s="29"/>
      <c r="D113" s="44">
        <f t="shared" ref="D113:E113" si="12">D112</f>
        <v>4987</v>
      </c>
      <c r="E113" s="44">
        <f t="shared" si="12"/>
        <v>4987</v>
      </c>
      <c r="F113" s="58">
        <v>0</v>
      </c>
      <c r="G113" s="44">
        <f t="shared" ref="G113" si="13">G112</f>
        <v>0</v>
      </c>
      <c r="H113" s="44">
        <f>H112</f>
        <v>4987</v>
      </c>
      <c r="I113" s="44">
        <f>I112</f>
        <v>5000</v>
      </c>
      <c r="J113" s="44">
        <f t="shared" ref="J113:K113" si="14">J112</f>
        <v>5000</v>
      </c>
      <c r="K113" s="44">
        <f t="shared" si="14"/>
        <v>5000</v>
      </c>
      <c r="L113" s="90"/>
      <c r="M113" s="56"/>
      <c r="N113" s="57"/>
    </row>
    <row r="114" spans="1:14" ht="15" customHeight="1" x14ac:dyDescent="0.35">
      <c r="F114" s="58"/>
      <c r="L114" s="90"/>
      <c r="M114" s="56"/>
      <c r="N114" s="57"/>
    </row>
    <row r="115" spans="1:14" ht="15" customHeight="1" x14ac:dyDescent="0.35">
      <c r="A115" s="18" t="s">
        <v>6</v>
      </c>
      <c r="B115" s="18"/>
      <c r="C115" s="18"/>
      <c r="D115" s="26"/>
      <c r="E115" s="26"/>
      <c r="F115" s="26"/>
      <c r="G115" s="26"/>
      <c r="H115" s="26"/>
      <c r="I115" s="26"/>
      <c r="J115" s="26"/>
      <c r="K115" s="26"/>
      <c r="L115" s="90"/>
      <c r="M115" s="56"/>
      <c r="N115" s="57"/>
    </row>
    <row r="116" spans="1:14" ht="15" customHeight="1" x14ac:dyDescent="0.35">
      <c r="A116" s="19">
        <v>6399</v>
      </c>
      <c r="B116" s="19">
        <v>5362</v>
      </c>
      <c r="C116" s="19" t="s">
        <v>5</v>
      </c>
      <c r="D116" s="43">
        <v>82</v>
      </c>
      <c r="E116" s="43">
        <v>132</v>
      </c>
      <c r="F116" s="60">
        <v>50</v>
      </c>
      <c r="G116" s="43">
        <v>50</v>
      </c>
      <c r="H116" s="43">
        <v>214</v>
      </c>
      <c r="I116" s="43">
        <v>250</v>
      </c>
      <c r="J116" s="43">
        <v>200</v>
      </c>
      <c r="K116" s="43">
        <v>250</v>
      </c>
      <c r="L116" s="94"/>
      <c r="M116" s="56"/>
      <c r="N116" s="57"/>
    </row>
    <row r="117" spans="1:14" ht="15" customHeight="1" x14ac:dyDescent="0.35">
      <c r="A117" s="1" t="s">
        <v>4</v>
      </c>
      <c r="D117" s="44">
        <f t="shared" ref="D117:E117" si="15">D116</f>
        <v>82</v>
      </c>
      <c r="E117" s="44">
        <f t="shared" si="15"/>
        <v>132</v>
      </c>
      <c r="F117" s="58">
        <v>50</v>
      </c>
      <c r="G117" s="44">
        <f t="shared" ref="G117" si="16">G116</f>
        <v>50</v>
      </c>
      <c r="H117" s="44">
        <f>H116</f>
        <v>214</v>
      </c>
      <c r="I117" s="44">
        <f>I116</f>
        <v>250</v>
      </c>
      <c r="J117" s="44">
        <f t="shared" ref="J117:K117" si="17">J116</f>
        <v>200</v>
      </c>
      <c r="K117" s="44">
        <f t="shared" si="17"/>
        <v>250</v>
      </c>
      <c r="L117" s="90"/>
      <c r="M117" s="56"/>
      <c r="N117" s="57"/>
    </row>
    <row r="118" spans="1:14" ht="15" customHeight="1" x14ac:dyDescent="0.35">
      <c r="D118" s="44"/>
      <c r="E118" s="44"/>
      <c r="F118" s="58"/>
      <c r="G118" s="44"/>
      <c r="H118" s="44"/>
      <c r="I118" s="44"/>
      <c r="J118" s="44"/>
      <c r="K118" s="44"/>
      <c r="L118" s="90"/>
      <c r="M118" s="56"/>
      <c r="N118" s="57"/>
    </row>
    <row r="119" spans="1:14" ht="15" customHeight="1" x14ac:dyDescent="0.35">
      <c r="A119" s="25" t="s">
        <v>76</v>
      </c>
      <c r="B119" s="25"/>
      <c r="C119" s="25"/>
      <c r="D119" s="50"/>
      <c r="E119" s="50"/>
      <c r="F119" s="26"/>
      <c r="G119" s="50"/>
      <c r="H119" s="50"/>
      <c r="I119" s="50"/>
      <c r="J119" s="50"/>
      <c r="K119" s="50"/>
      <c r="L119" s="90"/>
      <c r="M119" s="56"/>
      <c r="N119" s="57"/>
    </row>
    <row r="120" spans="1:14" ht="30.75" customHeight="1" x14ac:dyDescent="0.35">
      <c r="A120" s="30" t="s">
        <v>77</v>
      </c>
      <c r="B120" s="30" t="s">
        <v>78</v>
      </c>
      <c r="C120" s="31" t="s">
        <v>79</v>
      </c>
      <c r="D120" s="43">
        <v>0</v>
      </c>
      <c r="E120" s="43">
        <v>10056</v>
      </c>
      <c r="F120" s="60">
        <v>9126</v>
      </c>
      <c r="G120" s="43">
        <v>1120</v>
      </c>
      <c r="H120" s="43">
        <v>1881</v>
      </c>
      <c r="I120" s="43">
        <v>10000</v>
      </c>
      <c r="J120" s="43">
        <v>13967</v>
      </c>
      <c r="K120" s="43">
        <v>0</v>
      </c>
      <c r="L120" s="94"/>
      <c r="M120" s="56"/>
      <c r="N120" s="57"/>
    </row>
    <row r="121" spans="1:14" ht="15" customHeight="1" x14ac:dyDescent="0.35">
      <c r="A121" s="28" t="s">
        <v>80</v>
      </c>
      <c r="B121" s="29"/>
      <c r="C121" s="29"/>
      <c r="D121" s="44">
        <f t="shared" ref="D121:E121" si="18">D120</f>
        <v>0</v>
      </c>
      <c r="E121" s="44">
        <f t="shared" si="18"/>
        <v>10056</v>
      </c>
      <c r="F121" s="58">
        <v>9126</v>
      </c>
      <c r="G121" s="44">
        <f t="shared" ref="G121" si="19">G120</f>
        <v>1120</v>
      </c>
      <c r="H121" s="44">
        <f>H120</f>
        <v>1881</v>
      </c>
      <c r="I121" s="44">
        <f>I120</f>
        <v>10000</v>
      </c>
      <c r="J121" s="44">
        <f t="shared" ref="J121:K121" si="20">J120</f>
        <v>13967</v>
      </c>
      <c r="K121" s="44">
        <f t="shared" si="20"/>
        <v>0</v>
      </c>
      <c r="L121" s="90"/>
      <c r="M121" s="56"/>
      <c r="N121" s="57"/>
    </row>
    <row r="122" spans="1:14" ht="15" customHeight="1" x14ac:dyDescent="0.35">
      <c r="D122" s="44"/>
      <c r="E122" s="44"/>
      <c r="F122" s="58"/>
      <c r="G122" s="44"/>
      <c r="H122" s="44"/>
      <c r="I122" s="44"/>
      <c r="J122" s="44"/>
      <c r="K122" s="44"/>
      <c r="L122" s="90"/>
      <c r="M122" s="56"/>
      <c r="N122" s="57"/>
    </row>
    <row r="123" spans="1:14" ht="15" customHeight="1" x14ac:dyDescent="0.35">
      <c r="A123" s="18" t="s">
        <v>3</v>
      </c>
      <c r="B123" s="18"/>
      <c r="C123" s="18"/>
      <c r="D123" s="50"/>
      <c r="E123" s="50"/>
      <c r="F123" s="50"/>
      <c r="G123" s="50"/>
      <c r="H123" s="50"/>
      <c r="I123" s="50"/>
      <c r="J123" s="50"/>
      <c r="K123" s="50"/>
      <c r="L123" s="90"/>
      <c r="M123" s="56"/>
      <c r="N123" s="57"/>
    </row>
    <row r="124" spans="1:14" ht="30.75" customHeight="1" x14ac:dyDescent="0.35">
      <c r="A124" s="19">
        <v>6409</v>
      </c>
      <c r="B124" s="19">
        <v>5222</v>
      </c>
      <c r="C124" s="20" t="s">
        <v>2</v>
      </c>
      <c r="D124" s="43">
        <v>0</v>
      </c>
      <c r="E124" s="43">
        <v>0</v>
      </c>
      <c r="F124" s="60">
        <v>0</v>
      </c>
      <c r="G124" s="43">
        <v>0</v>
      </c>
      <c r="H124" s="43">
        <v>0</v>
      </c>
      <c r="I124" s="43">
        <v>500</v>
      </c>
      <c r="J124" s="43">
        <v>0</v>
      </c>
      <c r="K124" s="43">
        <v>0</v>
      </c>
      <c r="L124" s="91"/>
      <c r="M124" s="56"/>
      <c r="N124" s="57"/>
    </row>
    <row r="125" spans="1:14" ht="15.75" customHeight="1" x14ac:dyDescent="0.35">
      <c r="A125" s="1" t="s">
        <v>1</v>
      </c>
      <c r="D125" s="44">
        <f t="shared" ref="D125:E125" si="21">D124</f>
        <v>0</v>
      </c>
      <c r="E125" s="44">
        <f t="shared" si="21"/>
        <v>0</v>
      </c>
      <c r="F125" s="58">
        <v>0</v>
      </c>
      <c r="G125" s="44">
        <f t="shared" ref="G125" si="22">G124</f>
        <v>0</v>
      </c>
      <c r="H125" s="44">
        <f>H124</f>
        <v>0</v>
      </c>
      <c r="I125" s="44">
        <f>I124</f>
        <v>500</v>
      </c>
      <c r="J125" s="44">
        <f t="shared" ref="J125:K125" si="23">J124</f>
        <v>0</v>
      </c>
      <c r="K125" s="44">
        <f t="shared" si="23"/>
        <v>0</v>
      </c>
      <c r="L125" s="90"/>
      <c r="M125" s="56"/>
      <c r="N125" s="57"/>
    </row>
    <row r="126" spans="1:14" ht="15" customHeight="1" x14ac:dyDescent="0.35">
      <c r="A126" s="19"/>
      <c r="B126" s="19"/>
      <c r="C126" s="19"/>
      <c r="D126" s="43"/>
      <c r="E126" s="43"/>
      <c r="F126" s="60"/>
      <c r="G126" s="43"/>
      <c r="H126" s="43"/>
      <c r="I126" s="43"/>
      <c r="J126" s="43"/>
      <c r="K126" s="43"/>
      <c r="L126" s="90"/>
      <c r="M126" s="56"/>
      <c r="N126" s="57"/>
    </row>
    <row r="127" spans="1:14" ht="15" customHeight="1" x14ac:dyDescent="0.35">
      <c r="A127" s="4" t="s">
        <v>0</v>
      </c>
      <c r="D127" s="52">
        <f>D125+D121+D117+D113+D109+D88+D83+D81+D80+D79+D78+D77+D76+D75+D74+D73+D72+D70</f>
        <v>1050609</v>
      </c>
      <c r="E127" s="52">
        <f>E125+E121+E117+E113+E109+E88+E83+E81+E80+E79+E78+E77+E76+E75+E74+E73+E72+E70+E92</f>
        <v>1907813</v>
      </c>
      <c r="F127" s="32">
        <f>F125+F121+F117+F113+F109+F88+F83+F81+F80+F79+F78+F77+F76+F75+F74+F73+F72+F70+F92</f>
        <v>1209134.79</v>
      </c>
      <c r="G127" s="52">
        <f>G125+G121+G117+G113+G109+G88+G83+G81+G80+G79+G78+G77+G76+G75+G74+G73+G72+G70+G92</f>
        <v>1007270.67</v>
      </c>
      <c r="H127" s="52">
        <f>H125+H121+H117+H113+H109+H88+H83+H81+H80+H79+H78+H77+H76+H75+H74+H73+H72+H70+H92+H71+H82+H84</f>
        <v>1281270.58</v>
      </c>
      <c r="I127" s="52">
        <f>I125+I121+I117+I113+I109+I88+I83+I81+I80+I79+I78+I77+I76+I75+I74+I73+I72+I70+I92+I71+I82+I84</f>
        <v>1647850</v>
      </c>
      <c r="J127" s="52">
        <f t="shared" ref="J127:K127" si="24">J125+J121+J117+J113+J109+J88+J83+J81+J80+J79+J78+J77+J76+J75+J74+J73+J72+J70+J92+J71+J82+J84</f>
        <v>1256784.2</v>
      </c>
      <c r="K127" s="52">
        <f t="shared" si="24"/>
        <v>1804750</v>
      </c>
      <c r="L127" s="90"/>
      <c r="M127" s="56"/>
      <c r="N127" s="57"/>
    </row>
    <row r="128" spans="1:14" ht="15" customHeight="1" x14ac:dyDescent="0.35">
      <c r="A128" s="4"/>
      <c r="F128" s="58"/>
      <c r="L128" s="90"/>
      <c r="M128" s="56"/>
      <c r="N128" s="57"/>
    </row>
    <row r="129" spans="1:14" ht="30.75" customHeight="1" x14ac:dyDescent="0.35">
      <c r="A129" s="33" t="s">
        <v>65</v>
      </c>
      <c r="D129" s="46"/>
      <c r="E129" s="46"/>
      <c r="F129" s="58"/>
      <c r="G129" s="46"/>
      <c r="H129" s="46"/>
      <c r="I129" s="46"/>
      <c r="J129" s="46"/>
      <c r="K129" s="46"/>
      <c r="L129" s="90"/>
      <c r="M129" s="56"/>
      <c r="N129" s="57"/>
    </row>
    <row r="130" spans="1:14" ht="29" x14ac:dyDescent="0.35">
      <c r="A130" s="11"/>
      <c r="B130" s="11">
        <v>8115</v>
      </c>
      <c r="C130" s="12" t="s">
        <v>66</v>
      </c>
      <c r="D130" s="53">
        <f>D127-D64</f>
        <v>-501659</v>
      </c>
      <c r="E130" s="53">
        <f>E127-E64</f>
        <v>457078</v>
      </c>
      <c r="F130" s="34">
        <f>F127-F64</f>
        <v>-292239.94999999995</v>
      </c>
      <c r="G130" s="53">
        <f>G127-G64</f>
        <v>-538018.74000000011</v>
      </c>
      <c r="H130" s="53">
        <f>H127-H64</f>
        <v>-516765.12999999966</v>
      </c>
      <c r="I130" s="53">
        <f>I127-I64</f>
        <v>-23480</v>
      </c>
      <c r="J130" s="53">
        <f t="shared" ref="J130:K130" si="25">J127-J64</f>
        <v>-448380.80000000005</v>
      </c>
      <c r="K130" s="53">
        <f t="shared" si="25"/>
        <v>100020</v>
      </c>
      <c r="L130" s="90"/>
      <c r="M130" s="56"/>
      <c r="N130" s="57"/>
    </row>
    <row r="131" spans="1:14" ht="15" customHeight="1" x14ac:dyDescent="0.35">
      <c r="D131" s="39"/>
      <c r="E131" s="39"/>
      <c r="F131" s="17"/>
      <c r="G131" s="39"/>
      <c r="H131" s="39"/>
      <c r="I131" s="39"/>
      <c r="J131" s="39"/>
      <c r="K131" s="39"/>
    </row>
    <row r="132" spans="1:14" ht="15" customHeight="1" x14ac:dyDescent="0.35">
      <c r="D132" s="52"/>
      <c r="E132" s="52"/>
      <c r="F132" s="32"/>
      <c r="G132" s="52"/>
      <c r="H132" s="52"/>
      <c r="I132" s="52"/>
      <c r="J132" s="52"/>
      <c r="K132" s="52"/>
    </row>
    <row r="133" spans="1:14" x14ac:dyDescent="0.35">
      <c r="A133" s="4"/>
    </row>
  </sheetData>
  <mergeCells count="2">
    <mergeCell ref="A1:L1"/>
    <mergeCell ref="A3:L3"/>
  </mergeCells>
  <pageMargins left="0.39370078740157483" right="0.39370078740157483" top="0.39370078740157483" bottom="0.39370078740157483" header="0" footer="0"/>
  <pageSetup paperSize="9" scale="5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rozpočet 2022</vt:lpstr>
      <vt:lpstr>rozpočet 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Your User Name</dc:creator>
  <cp:lastModifiedBy>Haškovcova Lhota</cp:lastModifiedBy>
  <cp:lastPrinted>2022-10-21T06:38:10Z</cp:lastPrinted>
  <dcterms:created xsi:type="dcterms:W3CDTF">2011-07-07T19:31:33Z</dcterms:created>
  <dcterms:modified xsi:type="dcterms:W3CDTF">2023-10-09T13:09:55Z</dcterms:modified>
</cp:coreProperties>
</file>